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ts009\水道温泉課\経営企画室\企画係\【経営分析比較表】\R03決算\03 R050220〆 県修正依頼\"/>
    </mc:Choice>
  </mc:AlternateContent>
  <workbookProtection workbookAlgorithmName="SHA-512" workbookHashValue="k/sexUHFcV9LRDM8gzBzL4pxeNzTiecn69hZUiulqnJRYERQ5GOReMxxJs2hYLlyK2iIFMSJA2t7qZX8cpGYLA==" workbookSaltValue="PPp4bVMOAdr5X440o4lTr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<sst xmlns="http://schemas.openxmlformats.org/spreadsheetml/2006/main" count="228" uniqueCount="113">
  <si>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</si>
  <si>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</si>
  <si>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</si>
  <si>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</si>
  <si>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</si>
  <si>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</si>
  <si>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</si>
  <si>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</si>
  <si>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</si>
  <si>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</si>
  <si>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</si>
  <si>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</si>
  <si>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</si>
  <si>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</si>
  <si>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</si>
  <si>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</si>
  <si>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</si>
  <si>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</si>
  <si>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</si>
  <si>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</si>
  <si>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</si>
  <si>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</si>
  <si>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</si>
  <si>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</si>
  <si>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</si>
  <si>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</si>
  <si>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</si>
  <si>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</si>
  <si>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</si>
  <si>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</si>
  <si>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</si>
  <si>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</si>
  <si>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</si>
  <si>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</si>
  <si>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</si>
  <si>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</si>
  <si>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</si>
  <si>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</si>
  <si>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</si>
  <si>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</si>
  <si>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</si>
  <si>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</si>
  <si>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</si>
  <si>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</si>
  <si>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</si>
  <si>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</si>
  <si>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</si>
  <si>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</si>
  <si>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</si>
  <si>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</si>
  <si>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</si>
  <si>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</si>
  <si>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</si>
  <si>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</si>
  <si>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</si>
  <si>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</si>
  <si>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</si>
  <si>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</si>
  <si>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</si>
  <si>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</si>
  <si>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</si>
  <si>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</si>
  <si>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</si>
  <si>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</si>
  <si>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</si>
  <si>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</si>
  <si>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</si>
  <si>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</si>
  <si>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</si>
  <si>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</si>
  <si>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</si>
  <si>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</si>
  <si>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</si>
  <si>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</si>
  <si>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</si>
  <si>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</si>
  <si>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</si>
  <si>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</si>
  <si>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</si>
  <si>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</si>
  <si>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</si>
  <si>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</si>
  <si>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</si>
  <si>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</si>
  <si>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</si>
  <si>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</si>
  <si>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</si>
  <si>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</si>
  <si>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</si>
  <si>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</si>
  <si>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</si>
  <si>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</si>
  <si>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</si>
  <si>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熱海市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</si>
  <si>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</si>
  <si>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</si>
  <si>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</si>
  <si>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</si>
  <si>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</si>
  <si>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</si>
  <si>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</si>
  <si>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</si>
  <si>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</si>
  <si>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</si>
  <si>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</si>
  <si>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</si>
  <si>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</si>
  <si>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</si>
  <si>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</si>
  <si>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</si>
  <si>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①有形固定資産減価償却率については、前年度に比べ、若干増加したが、資産の老朽化度合は類似団体と比較して低くなっている。
③管路更新率でわかるように、更新した管路延長の割合は類似団体と比較して高いにもかかわらず、法定耐用年数を経過する管路の増加が大きいため、②管路経年化率は過去5年を比較しても高くなっている。これは全国で17番目に創立した歴史ある事業であるとともに、高度経済成長期に集中して設備投資した管路があるためである。従て、老朽管の布設替が急務となっており、市としては、平成30年3月に策定した熱海市水道事業基本計画に基づき、今後も計画的に投資していくものである。
管路更新率は2.5％の場合、全ての管路を更新するには40年を要するため、今後も、経営状況を勘案しながら、管路更新を計画的に行う必要があるといえる。</t>
    <rPh sb="1" eb="3">
      <t>ユウケイ</t>
    </rPh>
    <rPh sb="3" eb="5">
      <t>コテイ</t>
    </rPh>
    <rPh sb="5" eb="7">
      <t>シサン</t>
    </rPh>
    <rPh sb="7" eb="9">
      <t>ゲンカ</t>
    </rPh>
    <rPh sb="9" eb="11">
      <t>ショウキャク</t>
    </rPh>
    <rPh sb="11" eb="12">
      <t>リツ</t>
    </rPh>
    <rPh sb="18" eb="21">
      <t>ゼンネンド</t>
    </rPh>
    <rPh sb="22" eb="23">
      <t>クラ</t>
    </rPh>
    <rPh sb="25" eb="27">
      <t>ジャッカン</t>
    </rPh>
    <rPh sb="27" eb="29">
      <t>ゾウカ</t>
    </rPh>
    <rPh sb="33" eb="35">
      <t>シサン</t>
    </rPh>
    <rPh sb="36" eb="39">
      <t>ロウキュウカ</t>
    </rPh>
    <rPh sb="39" eb="41">
      <t>ドア</t>
    </rPh>
    <rPh sb="42" eb="43">
      <t>ルイ</t>
    </rPh>
    <rPh sb="43" eb="44">
      <t>ニ</t>
    </rPh>
    <rPh sb="44" eb="46">
      <t>ダンタイ</t>
    </rPh>
    <rPh sb="47" eb="49">
      <t>ヒカク</t>
    </rPh>
    <rPh sb="51" eb="52">
      <t>ヒク</t>
    </rPh>
    <rPh sb="61" eb="63">
      <t>カンロ</t>
    </rPh>
    <rPh sb="63" eb="65">
      <t>コウシン</t>
    </rPh>
    <rPh sb="65" eb="66">
      <t>リツ</t>
    </rPh>
    <rPh sb="74" eb="76">
      <t>コウシン</t>
    </rPh>
    <rPh sb="78" eb="80">
      <t>カンロ</t>
    </rPh>
    <rPh sb="80" eb="82">
      <t>エンチョウ</t>
    </rPh>
    <rPh sb="83" eb="85">
      <t>ワリアイ</t>
    </rPh>
    <rPh sb="86" eb="87">
      <t>ルイ</t>
    </rPh>
    <rPh sb="87" eb="88">
      <t>ニ</t>
    </rPh>
    <rPh sb="88" eb="90">
      <t>ダンタイ</t>
    </rPh>
    <rPh sb="91" eb="93">
      <t>ヒカク</t>
    </rPh>
    <rPh sb="95" eb="96">
      <t>タカ</t>
    </rPh>
    <rPh sb="105" eb="107">
      <t>ホウテイ</t>
    </rPh>
    <rPh sb="107" eb="109">
      <t>タイヨウ</t>
    </rPh>
    <rPh sb="109" eb="111">
      <t>ネンスウ</t>
    </rPh>
    <rPh sb="112" eb="114">
      <t>ケイカ</t>
    </rPh>
    <rPh sb="116" eb="118">
      <t>カンロ</t>
    </rPh>
    <rPh sb="119" eb="121">
      <t>ゾウカ</t>
    </rPh>
    <rPh sb="122" eb="123">
      <t>オオ</t>
    </rPh>
    <rPh sb="129" eb="131">
      <t>カンロ</t>
    </rPh>
    <rPh sb="131" eb="133">
      <t>ケイネン</t>
    </rPh>
    <rPh sb="133" eb="134">
      <t>カ</t>
    </rPh>
    <rPh sb="134" eb="135">
      <t>リツ</t>
    </rPh>
    <rPh sb="136" eb="138">
      <t>カコ</t>
    </rPh>
    <rPh sb="139" eb="140">
      <t>ネン</t>
    </rPh>
    <rPh sb="141" eb="143">
      <t>ヒカク</t>
    </rPh>
    <rPh sb="146" eb="147">
      <t>タカ</t>
    </rPh>
    <rPh sb="157" eb="159">
      <t>ゼンコク</t>
    </rPh>
    <rPh sb="162" eb="164">
      <t>バンメ</t>
    </rPh>
    <rPh sb="165" eb="167">
      <t>ソウリツ</t>
    </rPh>
    <rPh sb="169" eb="171">
      <t>レキシ</t>
    </rPh>
    <rPh sb="173" eb="175">
      <t>ジギョウ</t>
    </rPh>
    <rPh sb="183" eb="185">
      <t>コウド</t>
    </rPh>
    <rPh sb="185" eb="187">
      <t>ケイザイ</t>
    </rPh>
    <rPh sb="187" eb="190">
      <t>セイチョウキ</t>
    </rPh>
    <rPh sb="191" eb="193">
      <t>シュウチュウ</t>
    </rPh>
    <rPh sb="195" eb="197">
      <t>セツビ</t>
    </rPh>
    <rPh sb="197" eb="199">
      <t>トウシ</t>
    </rPh>
    <rPh sb="201" eb="203">
      <t>カンロ</t>
    </rPh>
    <rPh sb="212" eb="213">
      <t>シタガ</t>
    </rPh>
    <rPh sb="215" eb="217">
      <t>ロウキュウ</t>
    </rPh>
    <rPh sb="217" eb="218">
      <t>カン</t>
    </rPh>
    <rPh sb="219" eb="222">
      <t>フセツガ</t>
    </rPh>
    <rPh sb="223" eb="225">
      <t>キュウム</t>
    </rPh>
    <rPh sb="232" eb="233">
      <t>シ</t>
    </rPh>
    <rPh sb="238" eb="240">
      <t>ヘイセイ</t>
    </rPh>
    <rPh sb="242" eb="243">
      <t>ネン</t>
    </rPh>
    <rPh sb="244" eb="245">
      <t>ガツ</t>
    </rPh>
    <rPh sb="246" eb="248">
      <t>サクテイ</t>
    </rPh>
    <rPh sb="250" eb="253">
      <t>アタミシ</t>
    </rPh>
    <rPh sb="253" eb="255">
      <t>スイドウ</t>
    </rPh>
    <rPh sb="255" eb="257">
      <t>ジギョウ</t>
    </rPh>
    <rPh sb="257" eb="259">
      <t>キホン</t>
    </rPh>
    <rPh sb="259" eb="261">
      <t>ケイカク</t>
    </rPh>
    <rPh sb="262" eb="263">
      <t>モト</t>
    </rPh>
    <rPh sb="266" eb="268">
      <t>コンゴ</t>
    </rPh>
    <rPh sb="269" eb="272">
      <t>ケイカクテキ</t>
    </rPh>
    <rPh sb="273" eb="275">
      <t>トウシ</t>
    </rPh>
    <rPh sb="286" eb="288">
      <t>カンロ</t>
    </rPh>
    <rPh sb="288" eb="290">
      <t>コウシン</t>
    </rPh>
    <rPh sb="290" eb="291">
      <t>リツ</t>
    </rPh>
    <rPh sb="297" eb="299">
      <t>バアイ</t>
    </rPh>
    <rPh sb="300" eb="301">
      <t>スベ</t>
    </rPh>
    <rPh sb="303" eb="305">
      <t>カンロ</t>
    </rPh>
    <rPh sb="306" eb="308">
      <t>コウシン</t>
    </rPh>
    <rPh sb="314" eb="315">
      <t>ネン</t>
    </rPh>
    <rPh sb="316" eb="317">
      <t>ヨウ</t>
    </rPh>
    <rPh sb="322" eb="324">
      <t>コンゴ</t>
    </rPh>
    <rPh sb="326" eb="328">
      <t>ケイエイ</t>
    </rPh>
    <rPh sb="328" eb="330">
      <t>ジョウキョウ</t>
    </rPh>
    <rPh sb="331" eb="333">
      <t>カンアン</t>
    </rPh>
    <rPh sb="338" eb="340">
      <t>カンロ</t>
    </rPh>
    <rPh sb="340" eb="342">
      <t>コウシン</t>
    </rPh>
    <rPh sb="343" eb="346">
      <t>ケイカクテキ</t>
    </rPh>
    <rPh sb="347" eb="348">
      <t>オコナ</t>
    </rPh>
    <rPh sb="349" eb="351">
      <t>ヒツヨウ</t>
    </rPh>
    <phoneticPr fontId="4"/>
  </si>
  <si>
    <t>老朽化した水道施設の更新費用や維持管理費の増加が予測される中、人口減少や節水機器の普及により有収水量の減少は今後も続く状況にある。平成30年3月には経営戦略を策定したところではあるが、投資と経営を両立させるために、経費節減及び適正な料金水準の維持に努めるものである。
新型コロナウイルスの影響を大きく受けている状態で景気の回復も見込むことが難しいことではあるが、今後も安定した水道の供給に取組みつつ、質の高い経営水準を目指していくものである。</t>
    <phoneticPr fontId="4"/>
  </si>
  <si>
    <t>経営の健全性・効率性については,類似団体との比較においては著しく劣っている分野はないと考える。①経常収支比率については、経常利益である給水収益は前年に比べ増えたことにより、100.45％と黒字であることを示す100％を超えたものの、類似団体平均値を下回っている。これは、新型コロナウイルス、災害の影響により、ホテル旅館等の給水需要が大きいところで伸び悩んでいることと、経常費用である営業費用についても災害の影響による修繕等の費用が増加しているためである。改善傾向を続けていた指標は⑧の有収率であったが災害や新型コロナウイルスの影響などにより有収水量が大幅に減少したため、前年より減少した。③流動比率については、前年度は年度をまたぐ支払いが多くあったが、今年は災害の影響により工期が伸びたものなど未払金が発生したものの、その額は前年よりは少なくなっていることや、給水収益増加により流動資産である現金が増えたため上昇した。また、施設整備や老朽管の布設替等の投資額増加に伴いその財源として企業債を借入れたが、給水収益増加に伴い④企業債残高対給水収益比率についてわずかではあるが減少している。⑤料金回収率については経常収支比率同様、前年と比べ給水収益が増加したため、供給単価が上昇した一方、年間総有収水量が減少しているにもかかわらず、給水原価も上昇したため、全体として微増となった。給水需要が伸び悩んでいるため、引き続き費用の削減を心掛け健全経営に努めるものである。</t>
    <rPh sb="0" eb="2">
      <t>ケイエイ</t>
    </rPh>
    <rPh sb="3" eb="5">
      <t>ケンゼン</t>
    </rPh>
    <rPh sb="5" eb="6">
      <t>セイ</t>
    </rPh>
    <rPh sb="7" eb="10">
      <t>コウリツセイ</t>
    </rPh>
    <rPh sb="16" eb="18">
      <t>ルイジ</t>
    </rPh>
    <rPh sb="18" eb="20">
      <t>ダンタイ</t>
    </rPh>
    <rPh sb="22" eb="24">
      <t>ヒカク</t>
    </rPh>
    <rPh sb="29" eb="30">
      <t>イチジル</t>
    </rPh>
    <rPh sb="32" eb="33">
      <t>オト</t>
    </rPh>
    <rPh sb="37" eb="39">
      <t>ブンヤ</t>
    </rPh>
    <rPh sb="43" eb="44">
      <t>カンガ</t>
    </rPh>
    <rPh sb="48" eb="50">
      <t>ケイジョウ</t>
    </rPh>
    <rPh sb="50" eb="52">
      <t>シュウシ</t>
    </rPh>
    <rPh sb="52" eb="54">
      <t>ヒリツ</t>
    </rPh>
    <rPh sb="60" eb="62">
      <t>ケイジョウ</t>
    </rPh>
    <rPh sb="62" eb="64">
      <t>リエキ</t>
    </rPh>
    <rPh sb="67" eb="69">
      <t>キュウスイ</t>
    </rPh>
    <rPh sb="69" eb="71">
      <t>シュウエキ</t>
    </rPh>
    <rPh sb="72" eb="74">
      <t>ゼンネン</t>
    </rPh>
    <rPh sb="75" eb="76">
      <t>クラ</t>
    </rPh>
    <rPh sb="77" eb="78">
      <t>フ</t>
    </rPh>
    <rPh sb="94" eb="96">
      <t>クロジ</t>
    </rPh>
    <rPh sb="102" eb="103">
      <t>シメ</t>
    </rPh>
    <rPh sb="109" eb="110">
      <t>コ</t>
    </rPh>
    <rPh sb="116" eb="117">
      <t>ルイ</t>
    </rPh>
    <rPh sb="117" eb="118">
      <t>ニ</t>
    </rPh>
    <rPh sb="118" eb="120">
      <t>ダンタイ</t>
    </rPh>
    <rPh sb="120" eb="123">
      <t>ヘイキンチ</t>
    </rPh>
    <rPh sb="124" eb="126">
      <t>シタマワ</t>
    </rPh>
    <rPh sb="135" eb="137">
      <t>シンガタ</t>
    </rPh>
    <rPh sb="145" eb="147">
      <t>サイガイ</t>
    </rPh>
    <rPh sb="148" eb="150">
      <t>エイキョウ</t>
    </rPh>
    <rPh sb="157" eb="159">
      <t>リョカン</t>
    </rPh>
    <rPh sb="159" eb="160">
      <t>トウ</t>
    </rPh>
    <rPh sb="161" eb="163">
      <t>キュウスイ</t>
    </rPh>
    <rPh sb="163" eb="165">
      <t>ジュヨウ</t>
    </rPh>
    <rPh sb="166" eb="167">
      <t>オオ</t>
    </rPh>
    <rPh sb="173" eb="174">
      <t>ノ</t>
    </rPh>
    <rPh sb="175" eb="176">
      <t>ナヤ</t>
    </rPh>
    <rPh sb="184" eb="186">
      <t>ケイジョウ</t>
    </rPh>
    <rPh sb="186" eb="188">
      <t>ヒヨウ</t>
    </rPh>
    <rPh sb="191" eb="193">
      <t>エイギョウ</t>
    </rPh>
    <rPh sb="193" eb="195">
      <t>ヒヨウ</t>
    </rPh>
    <rPh sb="200" eb="202">
      <t>サイガイ</t>
    </rPh>
    <rPh sb="203" eb="205">
      <t>エイキョウ</t>
    </rPh>
    <rPh sb="208" eb="210">
      <t>シュウゼン</t>
    </rPh>
    <rPh sb="210" eb="211">
      <t>トウ</t>
    </rPh>
    <rPh sb="212" eb="214">
      <t>ヒヨウ</t>
    </rPh>
    <rPh sb="215" eb="217">
      <t>ゾウカ</t>
    </rPh>
    <rPh sb="227" eb="229">
      <t>カイゼン</t>
    </rPh>
    <rPh sb="229" eb="231">
      <t>ケイコウ</t>
    </rPh>
    <rPh sb="232" eb="233">
      <t>ツヅ</t>
    </rPh>
    <rPh sb="237" eb="239">
      <t>シヒョウ</t>
    </rPh>
    <rPh sb="242" eb="245">
      <t>ユウシュウリツ</t>
    </rPh>
    <rPh sb="250" eb="252">
      <t>サイガイ</t>
    </rPh>
    <rPh sb="253" eb="255">
      <t>シンガタ</t>
    </rPh>
    <rPh sb="263" eb="265">
      <t>エイキョウ</t>
    </rPh>
    <rPh sb="270" eb="272">
      <t>ユウシュウ</t>
    </rPh>
    <rPh sb="272" eb="274">
      <t>スイリョウ</t>
    </rPh>
    <rPh sb="275" eb="277">
      <t>オオハバ</t>
    </rPh>
    <rPh sb="278" eb="280">
      <t>ゲンショウ</t>
    </rPh>
    <rPh sb="285" eb="287">
      <t>ゼンネン</t>
    </rPh>
    <rPh sb="289" eb="291">
      <t>ゲンショウ</t>
    </rPh>
    <rPh sb="295" eb="297">
      <t>リュウドウ</t>
    </rPh>
    <rPh sb="297" eb="299">
      <t>ヒリツ</t>
    </rPh>
    <rPh sb="305" eb="308">
      <t>ゼンネンド</t>
    </rPh>
    <rPh sb="309" eb="311">
      <t>ネンド</t>
    </rPh>
    <rPh sb="315" eb="317">
      <t>シハラ</t>
    </rPh>
    <rPh sb="319" eb="320">
      <t>オオ</t>
    </rPh>
    <rPh sb="326" eb="328">
      <t>コトシ</t>
    </rPh>
    <rPh sb="347" eb="350">
      <t>ミバライキン</t>
    </rPh>
    <rPh sb="351" eb="353">
      <t>ハッセイ</t>
    </rPh>
    <rPh sb="361" eb="362">
      <t>ガク</t>
    </rPh>
    <rPh sb="363" eb="365">
      <t>ゼンネン</t>
    </rPh>
    <rPh sb="368" eb="369">
      <t>スク</t>
    </rPh>
    <rPh sb="380" eb="382">
      <t>キュウスイ</t>
    </rPh>
    <rPh sb="382" eb="384">
      <t>シュウエキ</t>
    </rPh>
    <rPh sb="384" eb="386">
      <t>ゾウカ</t>
    </rPh>
    <rPh sb="389" eb="391">
      <t>リュウドウ</t>
    </rPh>
    <rPh sb="391" eb="393">
      <t>シサン</t>
    </rPh>
    <rPh sb="396" eb="398">
      <t>ゲンキン</t>
    </rPh>
    <rPh sb="399" eb="400">
      <t>フ</t>
    </rPh>
    <rPh sb="404" eb="406">
      <t>ジョウショウ</t>
    </rPh>
    <rPh sb="412" eb="414">
      <t>シセツ</t>
    </rPh>
    <rPh sb="414" eb="416">
      <t>セイビ</t>
    </rPh>
    <rPh sb="451" eb="453">
      <t>キュウスイ</t>
    </rPh>
    <rPh sb="453" eb="455">
      <t>シュウエキ</t>
    </rPh>
    <rPh sb="455" eb="457">
      <t>ゾウカ</t>
    </rPh>
    <rPh sb="458" eb="459">
      <t>トモナ</t>
    </rPh>
    <rPh sb="485" eb="487">
      <t>ゲンショウ</t>
    </rPh>
    <rPh sb="493" eb="495">
      <t>リョウキン</t>
    </rPh>
    <rPh sb="495" eb="497">
      <t>カイシュウ</t>
    </rPh>
    <rPh sb="497" eb="498">
      <t>リツ</t>
    </rPh>
    <rPh sb="503" eb="505">
      <t>ケイジョウ</t>
    </rPh>
    <rPh sb="505" eb="507">
      <t>シュウシ</t>
    </rPh>
    <rPh sb="507" eb="509">
      <t>ヒリツ</t>
    </rPh>
    <rPh sb="509" eb="511">
      <t>ドウヨウ</t>
    </rPh>
    <rPh sb="512" eb="514">
      <t>ゼンネン</t>
    </rPh>
    <rPh sb="515" eb="516">
      <t>クラ</t>
    </rPh>
    <rPh sb="517" eb="519">
      <t>キュウスイ</t>
    </rPh>
    <rPh sb="519" eb="521">
      <t>シュウエキ</t>
    </rPh>
    <rPh sb="522" eb="524">
      <t>ゾウカ</t>
    </rPh>
    <rPh sb="529" eb="531">
      <t>キョウキュウ</t>
    </rPh>
    <rPh sb="531" eb="533">
      <t>タンカ</t>
    </rPh>
    <rPh sb="534" eb="536">
      <t>ジョウショウ</t>
    </rPh>
    <rPh sb="538" eb="540">
      <t>イッポウ</t>
    </rPh>
    <rPh sb="541" eb="543">
      <t>ネンカン</t>
    </rPh>
    <rPh sb="543" eb="544">
      <t>ソウ</t>
    </rPh>
    <rPh sb="544" eb="546">
      <t>ユウシュウ</t>
    </rPh>
    <rPh sb="546" eb="548">
      <t>スイリョウ</t>
    </rPh>
    <rPh sb="549" eb="551">
      <t>ゲンショウ</t>
    </rPh>
    <rPh sb="563" eb="565">
      <t>キュウスイ</t>
    </rPh>
    <rPh sb="565" eb="567">
      <t>ゲンカ</t>
    </rPh>
    <rPh sb="568" eb="570">
      <t>ジョウショウ</t>
    </rPh>
    <rPh sb="575" eb="577">
      <t>ゼンタイ</t>
    </rPh>
    <rPh sb="580" eb="582">
      <t>ビゾウ</t>
    </rPh>
    <rPh sb="587" eb="589">
      <t>キュウスイ</t>
    </rPh>
    <rPh sb="589" eb="591">
      <t>ジュヨウ</t>
    </rPh>
    <rPh sb="592" eb="593">
      <t>ノ</t>
    </rPh>
    <rPh sb="594" eb="595">
      <t>ナヤ</t>
    </rPh>
    <rPh sb="602" eb="603">
      <t>ヒ</t>
    </rPh>
    <rPh sb="604" eb="605">
      <t>ツヅ</t>
    </rPh>
    <rPh sb="606" eb="608">
      <t>ヒヨウ</t>
    </rPh>
    <rPh sb="609" eb="611">
      <t>サクゲン</t>
    </rPh>
    <rPh sb="612" eb="614">
      <t>ココロガ</t>
    </rPh>
    <rPh sb="615" eb="617">
      <t>ケンゼン</t>
    </rPh>
    <rPh sb="617" eb="619">
      <t>ケイエイ</t>
    </rPh>
    <rPh sb="620" eb="62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</si>
</sst>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protection locked="0"/>
    </xf>
    <xf numFmtId="0" fontId="5" fillId="0" borderId="10" xfId="0" applyFont="1" applyBorder="1" applyAlignment="1" applyProtection="1">
      <alignment horizontal="left" vertical="top"/>
      <protection locked="0"/>
    </xf>
    <xf numFmtId="0" fontId="5" fillId="0" borderId="9"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0" fontId="5" fillId="0" borderId="1" xfId="0" applyFont="1" applyBorder="1" applyAlignment="1" applyProtection="1">
      <alignment horizontal="left" vertical="top"/>
      <protection locked="0"/>
    </xf>
    <xf numFmtId="0" fontId="5" fillId="0" borderId="12" xfId="0" applyFont="1" applyBorder="1" applyAlignment="1" applyProtection="1">
      <alignment horizontal="left" vertical="top"/>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1.33</c:v>
                </c:pt>
                <c:pt idx="1">
                  <c:v>1.52</c:v>
                </c:pt>
                <c:pt idx="2">
                  <c:v>2.4</c:v>
                </c:pt>
                <c:pt idx="3">
                  <c:v>1.71</c:v>
                </c:pt>
                <c:pt idx="4">
                  <c:v>1.35</c:v>
                </c:pt>
              </c:numCache>
            </c:numRef>
          </c:val>
          <c:extLst>
            <c:ext xmlns:c16="http://schemas.microsoft.com/office/drawing/2014/chart" uri="{C3380CC4-5D6E-409C-BE32-E72D297353CC}">
              <c16:uniqueId val="{00000000-E256-4004-88BF-50F05DAF960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E256-4004-88BF-50F05DAF960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67.349999999999994</c:v>
                </c:pt>
                <c:pt idx="1">
                  <c:v>66.78</c:v>
                </c:pt>
                <c:pt idx="2">
                  <c:v>68.260000000000005</c:v>
                </c:pt>
                <c:pt idx="3">
                  <c:v>60.92</c:v>
                </c:pt>
                <c:pt idx="4">
                  <c:v>60.09</c:v>
                </c:pt>
              </c:numCache>
            </c:numRef>
          </c:val>
          <c:extLst>
            <c:ext xmlns:c16="http://schemas.microsoft.com/office/drawing/2014/chart" uri="{C3380CC4-5D6E-409C-BE32-E72D297353CC}">
              <c16:uniqueId val="{00000000-ADEF-455E-BACF-824D55D8712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ADEF-455E-BACF-824D55D8712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80.56</c:v>
                </c:pt>
                <c:pt idx="1">
                  <c:v>80.61</c:v>
                </c:pt>
                <c:pt idx="2">
                  <c:v>83.69</c:v>
                </c:pt>
                <c:pt idx="3">
                  <c:v>83.9</c:v>
                </c:pt>
                <c:pt idx="4">
                  <c:v>83.75</c:v>
                </c:pt>
              </c:numCache>
            </c:numRef>
          </c:val>
          <c:extLst>
            <c:ext xmlns:c16="http://schemas.microsoft.com/office/drawing/2014/chart" uri="{C3380CC4-5D6E-409C-BE32-E72D297353CC}">
              <c16:uniqueId val="{00000000-87C2-4E63-8A3A-4200BDAACE9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87C2-4E63-8A3A-4200BDAACE9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116.23</c:v>
                </c:pt>
                <c:pt idx="1">
                  <c:v>114.97</c:v>
                </c:pt>
                <c:pt idx="2">
                  <c:v>112.18</c:v>
                </c:pt>
                <c:pt idx="3">
                  <c:v>99.94</c:v>
                </c:pt>
                <c:pt idx="4">
                  <c:v>100.45</c:v>
                </c:pt>
              </c:numCache>
            </c:numRef>
          </c:val>
          <c:extLst>
            <c:ext xmlns:c16="http://schemas.microsoft.com/office/drawing/2014/chart" uri="{C3380CC4-5D6E-409C-BE32-E72D297353CC}">
              <c16:uniqueId val="{00000000-B8D9-47C7-94CB-49A4D909714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B8D9-47C7-94CB-49A4D909714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41.17</c:v>
                </c:pt>
                <c:pt idx="1">
                  <c:v>41.41</c:v>
                </c:pt>
                <c:pt idx="2">
                  <c:v>40.99</c:v>
                </c:pt>
                <c:pt idx="3">
                  <c:v>41.44</c:v>
                </c:pt>
                <c:pt idx="4">
                  <c:v>42.16</c:v>
                </c:pt>
              </c:numCache>
            </c:numRef>
          </c:val>
          <c:extLst>
            <c:ext xmlns:c16="http://schemas.microsoft.com/office/drawing/2014/chart" uri="{C3380CC4-5D6E-409C-BE32-E72D297353CC}">
              <c16:uniqueId val="{00000000-CA83-4927-86FC-FCBBFBDF207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CA83-4927-86FC-FCBBFBDF207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37.72</c:v>
                </c:pt>
                <c:pt idx="1">
                  <c:v>39.35</c:v>
                </c:pt>
                <c:pt idx="2">
                  <c:v>39.549999999999997</c:v>
                </c:pt>
                <c:pt idx="3">
                  <c:v>39.58</c:v>
                </c:pt>
                <c:pt idx="4">
                  <c:v>39.979999999999997</c:v>
                </c:pt>
              </c:numCache>
            </c:numRef>
          </c:val>
          <c:extLst>
            <c:ext xmlns:c16="http://schemas.microsoft.com/office/drawing/2014/chart" uri="{C3380CC4-5D6E-409C-BE32-E72D297353CC}">
              <c16:uniqueId val="{00000000-73D8-4E44-AEA3-97E827C21B9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73D8-4E44-AEA3-97E827C21B9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187-424C-915D-D70009D0B06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F187-424C-915D-D70009D0B06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182.86</c:v>
                </c:pt>
                <c:pt idx="1">
                  <c:v>290.39</c:v>
                </c:pt>
                <c:pt idx="2">
                  <c:v>331.06</c:v>
                </c:pt>
                <c:pt idx="3">
                  <c:v>228.67</c:v>
                </c:pt>
                <c:pt idx="4">
                  <c:v>236.44</c:v>
                </c:pt>
              </c:numCache>
            </c:numRef>
          </c:val>
          <c:extLst>
            <c:ext xmlns:c16="http://schemas.microsoft.com/office/drawing/2014/chart" uri="{C3380CC4-5D6E-409C-BE32-E72D297353CC}">
              <c16:uniqueId val="{00000000-C956-4BE0-A724-04590522679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C956-4BE0-A724-04590522679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265.16000000000003</c:v>
                </c:pt>
                <c:pt idx="1">
                  <c:v>279.37</c:v>
                </c:pt>
                <c:pt idx="2">
                  <c:v>304.24</c:v>
                </c:pt>
                <c:pt idx="3">
                  <c:v>393.26</c:v>
                </c:pt>
                <c:pt idx="4">
                  <c:v>392.5</c:v>
                </c:pt>
              </c:numCache>
            </c:numRef>
          </c:val>
          <c:extLst>
            <c:ext xmlns:c16="http://schemas.microsoft.com/office/drawing/2014/chart" uri="{C3380CC4-5D6E-409C-BE32-E72D297353CC}">
              <c16:uniqueId val="{00000000-F643-455A-8870-C8878D281A2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F643-455A-8870-C8878D281A2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115.72</c:v>
                </c:pt>
                <c:pt idx="1">
                  <c:v>114.23</c:v>
                </c:pt>
                <c:pt idx="2">
                  <c:v>111.24</c:v>
                </c:pt>
                <c:pt idx="3">
                  <c:v>90.68</c:v>
                </c:pt>
                <c:pt idx="4">
                  <c:v>95.74</c:v>
                </c:pt>
              </c:numCache>
            </c:numRef>
          </c:val>
          <c:extLst>
            <c:ext xmlns:c16="http://schemas.microsoft.com/office/drawing/2014/chart" uri="{C3380CC4-5D6E-409C-BE32-E72D297353CC}">
              <c16:uniqueId val="{00000000-2A5C-4B5A-833A-45E19DB239E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2A5C-4B5A-833A-45E19DB239E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159.96</c:v>
                </c:pt>
                <c:pt idx="1">
                  <c:v>162.02000000000001</c:v>
                </c:pt>
                <c:pt idx="2">
                  <c:v>167.1</c:v>
                </c:pt>
                <c:pt idx="3">
                  <c:v>192.21</c:v>
                </c:pt>
                <c:pt idx="4">
                  <c:v>198.14</c:v>
                </c:pt>
              </c:numCache>
            </c:numRef>
          </c:val>
          <c:extLst>
            <c:ext xmlns:c16="http://schemas.microsoft.com/office/drawing/2014/chart" uri="{C3380CC4-5D6E-409C-BE32-E72D297353CC}">
              <c16:uniqueId val="{00000000-5578-4308-8132-BAC93F69F05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5578-4308-8132-BAC93F69F05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F37" sqref="BF3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静岡県　熱海市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35167</v>
      </c>
      <c r="AM8" s="45"/>
      <c r="AN8" s="45"/>
      <c r="AO8" s="45"/>
      <c r="AP8" s="45"/>
      <c r="AQ8" s="45"/>
      <c r="AR8" s="45"/>
      <c r="AS8" s="45"/>
      <c r="AT8" s="46">
        <f>データ!$S$6</f>
        <v>61.77</v>
      </c>
      <c r="AU8" s="47"/>
      <c r="AV8" s="47"/>
      <c r="AW8" s="47"/>
      <c r="AX8" s="47"/>
      <c r="AY8" s="47"/>
      <c r="AZ8" s="47"/>
      <c r="BA8" s="47"/>
      <c r="BB8" s="48">
        <f>データ!$T$6</f>
        <v>569.32000000000005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59.55</v>
      </c>
      <c r="J10" s="47"/>
      <c r="K10" s="47"/>
      <c r="L10" s="47"/>
      <c r="M10" s="47"/>
      <c r="N10" s="47"/>
      <c r="O10" s="82"/>
      <c r="P10" s="48">
        <f>データ!$P$6</f>
        <v>99.89</v>
      </c>
      <c r="Q10" s="48"/>
      <c r="R10" s="48"/>
      <c r="S10" s="48"/>
      <c r="T10" s="48"/>
      <c r="U10" s="48"/>
      <c r="V10" s="48"/>
      <c r="W10" s="45">
        <f>データ!$Q$6</f>
        <v>2615</v>
      </c>
      <c r="X10" s="45"/>
      <c r="Y10" s="45"/>
      <c r="Z10" s="45"/>
      <c r="AA10" s="45"/>
      <c r="AB10" s="45"/>
      <c r="AC10" s="45"/>
      <c r="AD10" s="2"/>
      <c r="AE10" s="2"/>
      <c r="AF10" s="2"/>
      <c r="AG10" s="2"/>
      <c r="AH10" s="2"/>
      <c r="AI10" s="2"/>
      <c r="AJ10" s="2"/>
      <c r="AK10" s="2"/>
      <c r="AL10" s="45">
        <f>データ!$U$6</f>
        <v>34970</v>
      </c>
      <c r="AM10" s="45"/>
      <c r="AN10" s="45"/>
      <c r="AO10" s="45"/>
      <c r="AP10" s="45"/>
      <c r="AQ10" s="45"/>
      <c r="AR10" s="45"/>
      <c r="AS10" s="45"/>
      <c r="AT10" s="46">
        <f>データ!$V$6</f>
        <v>23.91</v>
      </c>
      <c r="AU10" s="47"/>
      <c r="AV10" s="47"/>
      <c r="AW10" s="47"/>
      <c r="AX10" s="47"/>
      <c r="AY10" s="47"/>
      <c r="AZ10" s="47"/>
      <c r="BA10" s="47"/>
      <c r="BB10" s="48">
        <f>データ!$W$6</f>
        <v>1462.57</v>
      </c>
      <c r="BC10" s="48"/>
      <c r="BD10" s="48"/>
      <c r="BE10" s="48"/>
      <c r="BF10" s="48"/>
      <c r="BG10" s="48"/>
      <c r="BH10" s="48"/>
      <c r="BI10" s="48"/>
      <c r="BJ10" s="2"/>
      <c r="BK10" s="2"/>
      <c r="BL10" s="64" t="s">
        <v>21</v>
      </c>
      <c r="BM10" s="65"/>
      <c r="BN10" s="66" t="s">
        <v>22</v>
      </c>
      <c r="BO10" s="66"/>
      <c r="BP10" s="66"/>
      <c r="BQ10" s="66"/>
      <c r="BR10" s="66"/>
      <c r="BS10" s="66"/>
      <c r="BT10" s="66"/>
      <c r="BU10" s="66"/>
      <c r="BV10" s="66"/>
      <c r="BW10" s="66"/>
      <c r="BX10" s="66"/>
      <c r="BY10" s="6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112</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86"/>
      <c r="BN47" s="86"/>
      <c r="BO47" s="86"/>
      <c r="BP47" s="86"/>
      <c r="BQ47" s="86"/>
      <c r="BR47" s="86"/>
      <c r="BS47" s="86"/>
      <c r="BT47" s="86"/>
      <c r="BU47" s="86"/>
      <c r="BV47" s="86"/>
      <c r="BW47" s="86"/>
      <c r="BX47" s="86"/>
      <c r="BY47" s="86"/>
      <c r="BZ47" s="8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86"/>
      <c r="BN48" s="86"/>
      <c r="BO48" s="86"/>
      <c r="BP48" s="86"/>
      <c r="BQ48" s="86"/>
      <c r="BR48" s="86"/>
      <c r="BS48" s="86"/>
      <c r="BT48" s="86"/>
      <c r="BU48" s="86"/>
      <c r="BV48" s="86"/>
      <c r="BW48" s="86"/>
      <c r="BX48" s="86"/>
      <c r="BY48" s="86"/>
      <c r="BZ48" s="8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86"/>
      <c r="BN49" s="86"/>
      <c r="BO49" s="86"/>
      <c r="BP49" s="86"/>
      <c r="BQ49" s="86"/>
      <c r="BR49" s="86"/>
      <c r="BS49" s="86"/>
      <c r="BT49" s="86"/>
      <c r="BU49" s="86"/>
      <c r="BV49" s="86"/>
      <c r="BW49" s="86"/>
      <c r="BX49" s="86"/>
      <c r="BY49" s="86"/>
      <c r="BZ49" s="8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86"/>
      <c r="BN50" s="86"/>
      <c r="BO50" s="86"/>
      <c r="BP50" s="86"/>
      <c r="BQ50" s="86"/>
      <c r="BR50" s="86"/>
      <c r="BS50" s="86"/>
      <c r="BT50" s="86"/>
      <c r="BU50" s="86"/>
      <c r="BV50" s="86"/>
      <c r="BW50" s="86"/>
      <c r="BX50" s="86"/>
      <c r="BY50" s="86"/>
      <c r="BZ50" s="8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86"/>
      <c r="BN51" s="86"/>
      <c r="BO51" s="86"/>
      <c r="BP51" s="86"/>
      <c r="BQ51" s="86"/>
      <c r="BR51" s="86"/>
      <c r="BS51" s="86"/>
      <c r="BT51" s="86"/>
      <c r="BU51" s="86"/>
      <c r="BV51" s="86"/>
      <c r="BW51" s="86"/>
      <c r="BX51" s="86"/>
      <c r="BY51" s="86"/>
      <c r="BZ51" s="8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86"/>
      <c r="BN52" s="86"/>
      <c r="BO52" s="86"/>
      <c r="BP52" s="86"/>
      <c r="BQ52" s="86"/>
      <c r="BR52" s="86"/>
      <c r="BS52" s="86"/>
      <c r="BT52" s="86"/>
      <c r="BU52" s="86"/>
      <c r="BV52" s="86"/>
      <c r="BW52" s="86"/>
      <c r="BX52" s="86"/>
      <c r="BY52" s="86"/>
      <c r="BZ52" s="8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86"/>
      <c r="BN53" s="86"/>
      <c r="BO53" s="86"/>
      <c r="BP53" s="86"/>
      <c r="BQ53" s="86"/>
      <c r="BR53" s="86"/>
      <c r="BS53" s="86"/>
      <c r="BT53" s="86"/>
      <c r="BU53" s="86"/>
      <c r="BV53" s="86"/>
      <c r="BW53" s="86"/>
      <c r="BX53" s="86"/>
      <c r="BY53" s="86"/>
      <c r="BZ53" s="8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86"/>
      <c r="BN54" s="86"/>
      <c r="BO54" s="86"/>
      <c r="BP54" s="86"/>
      <c r="BQ54" s="86"/>
      <c r="BR54" s="86"/>
      <c r="BS54" s="86"/>
      <c r="BT54" s="86"/>
      <c r="BU54" s="86"/>
      <c r="BV54" s="86"/>
      <c r="BW54" s="86"/>
      <c r="BX54" s="86"/>
      <c r="BY54" s="86"/>
      <c r="BZ54" s="8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86"/>
      <c r="BN55" s="86"/>
      <c r="BO55" s="86"/>
      <c r="BP55" s="86"/>
      <c r="BQ55" s="86"/>
      <c r="BR55" s="86"/>
      <c r="BS55" s="86"/>
      <c r="BT55" s="86"/>
      <c r="BU55" s="86"/>
      <c r="BV55" s="86"/>
      <c r="BW55" s="86"/>
      <c r="BX55" s="86"/>
      <c r="BY55" s="86"/>
      <c r="BZ55" s="8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86"/>
      <c r="BN56" s="86"/>
      <c r="BO56" s="86"/>
      <c r="BP56" s="86"/>
      <c r="BQ56" s="86"/>
      <c r="BR56" s="86"/>
      <c r="BS56" s="86"/>
      <c r="BT56" s="86"/>
      <c r="BU56" s="86"/>
      <c r="BV56" s="86"/>
      <c r="BW56" s="86"/>
      <c r="BX56" s="86"/>
      <c r="BY56" s="86"/>
      <c r="BZ56" s="8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86"/>
      <c r="BN57" s="86"/>
      <c r="BO57" s="86"/>
      <c r="BP57" s="86"/>
      <c r="BQ57" s="86"/>
      <c r="BR57" s="86"/>
      <c r="BS57" s="86"/>
      <c r="BT57" s="86"/>
      <c r="BU57" s="86"/>
      <c r="BV57" s="86"/>
      <c r="BW57" s="86"/>
      <c r="BX57" s="86"/>
      <c r="BY57" s="86"/>
      <c r="BZ57" s="8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86"/>
      <c r="BN58" s="86"/>
      <c r="BO58" s="86"/>
      <c r="BP58" s="86"/>
      <c r="BQ58" s="86"/>
      <c r="BR58" s="86"/>
      <c r="BS58" s="86"/>
      <c r="BT58" s="86"/>
      <c r="BU58" s="86"/>
      <c r="BV58" s="86"/>
      <c r="BW58" s="86"/>
      <c r="BX58" s="86"/>
      <c r="BY58" s="86"/>
      <c r="BZ58" s="8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86"/>
      <c r="BN59" s="86"/>
      <c r="BO59" s="86"/>
      <c r="BP59" s="86"/>
      <c r="BQ59" s="86"/>
      <c r="BR59" s="86"/>
      <c r="BS59" s="86"/>
      <c r="BT59" s="86"/>
      <c r="BU59" s="86"/>
      <c r="BV59" s="86"/>
      <c r="BW59" s="86"/>
      <c r="BX59" s="86"/>
      <c r="BY59" s="86"/>
      <c r="BZ59" s="87"/>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57"/>
      <c r="BM60" s="86"/>
      <c r="BN60" s="86"/>
      <c r="BO60" s="86"/>
      <c r="BP60" s="86"/>
      <c r="BQ60" s="86"/>
      <c r="BR60" s="86"/>
      <c r="BS60" s="86"/>
      <c r="BT60" s="86"/>
      <c r="BU60" s="86"/>
      <c r="BV60" s="86"/>
      <c r="BW60" s="86"/>
      <c r="BX60" s="86"/>
      <c r="BY60" s="86"/>
      <c r="BZ60" s="87"/>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57"/>
      <c r="BM61" s="86"/>
      <c r="BN61" s="86"/>
      <c r="BO61" s="86"/>
      <c r="BP61" s="86"/>
      <c r="BQ61" s="86"/>
      <c r="BR61" s="86"/>
      <c r="BS61" s="86"/>
      <c r="BT61" s="86"/>
      <c r="BU61" s="86"/>
      <c r="BV61" s="86"/>
      <c r="BW61" s="86"/>
      <c r="BX61" s="86"/>
      <c r="BY61" s="86"/>
      <c r="BZ61" s="8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86"/>
      <c r="BN62" s="86"/>
      <c r="BO62" s="86"/>
      <c r="BP62" s="86"/>
      <c r="BQ62" s="86"/>
      <c r="BR62" s="86"/>
      <c r="BS62" s="86"/>
      <c r="BT62" s="86"/>
      <c r="BU62" s="86"/>
      <c r="BV62" s="86"/>
      <c r="BW62" s="86"/>
      <c r="BX62" s="86"/>
      <c r="BY62" s="86"/>
      <c r="BZ62" s="8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86"/>
      <c r="BN63" s="86"/>
      <c r="BO63" s="86"/>
      <c r="BP63" s="86"/>
      <c r="BQ63" s="86"/>
      <c r="BR63" s="86"/>
      <c r="BS63" s="86"/>
      <c r="BT63" s="86"/>
      <c r="BU63" s="86"/>
      <c r="BV63" s="86"/>
      <c r="BW63" s="86"/>
      <c r="BX63" s="86"/>
      <c r="BY63" s="86"/>
      <c r="BZ63" s="8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0"/>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0"/>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0"/>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0"/>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0"/>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0"/>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0"/>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0"/>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0"/>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0"/>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0"/>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0"/>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0"/>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0"/>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0"/>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anlWZOwJPzyjGW/jnYOJsvvwPUH50LDq7H4AX7xj4eOiXfEl8dvBTnXPYTZPct6S9yzFVPq3LrqS7qKKIUxjQ==" saltValue="4iZsCMSOwnnP2QXJnUR5E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222054</v>
      </c>
      <c r="D6" s="20">
        <f t="shared" si="3"/>
        <v>46</v>
      </c>
      <c r="E6" s="20">
        <f t="shared" si="3"/>
        <v>1</v>
      </c>
      <c r="F6" s="20">
        <f t="shared" si="3"/>
        <v>0</v>
      </c>
      <c r="G6" s="20">
        <f t="shared" si="3"/>
        <v>1</v>
      </c>
      <c r="H6" s="20" t="str">
        <f t="shared" si="3"/>
        <v>静岡県　熱海市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59.55</v>
      </c>
      <c r="P6" s="21">
        <f t="shared" si="3"/>
        <v>99.89</v>
      </c>
      <c r="Q6" s="21">
        <f t="shared" si="3"/>
        <v>2615</v>
      </c>
      <c r="R6" s="21">
        <f t="shared" si="3"/>
        <v>35167</v>
      </c>
      <c r="S6" s="21">
        <f t="shared" si="3"/>
        <v>61.77</v>
      </c>
      <c r="T6" s="21">
        <f t="shared" si="3"/>
        <v>569.32000000000005</v>
      </c>
      <c r="U6" s="21">
        <f t="shared" si="3"/>
        <v>34970</v>
      </c>
      <c r="V6" s="21">
        <f t="shared" si="3"/>
        <v>23.91</v>
      </c>
      <c r="W6" s="21">
        <f t="shared" si="3"/>
        <v>1462.57</v>
      </c>
      <c r="X6" s="22">
        <f>IF(X7="",NA(),X7)</f>
        <v>116.23</v>
      </c>
      <c r="Y6" s="22">
        <f t="shared" ref="Y6:AG6" si="4">IF(Y7="",NA(),Y7)</f>
        <v>114.97</v>
      </c>
      <c r="Z6" s="22">
        <f t="shared" si="4"/>
        <v>112.18</v>
      </c>
      <c r="AA6" s="22">
        <f t="shared" si="4"/>
        <v>99.94</v>
      </c>
      <c r="AB6" s="22">
        <f t="shared" si="4"/>
        <v>100.45</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182.86</v>
      </c>
      <c r="AU6" s="22">
        <f t="shared" ref="AU6:BC6" si="6">IF(AU7="",NA(),AU7)</f>
        <v>290.39</v>
      </c>
      <c r="AV6" s="22">
        <f t="shared" si="6"/>
        <v>331.06</v>
      </c>
      <c r="AW6" s="22">
        <f t="shared" si="6"/>
        <v>228.67</v>
      </c>
      <c r="AX6" s="22">
        <f t="shared" si="6"/>
        <v>236.44</v>
      </c>
      <c r="AY6" s="22">
        <f t="shared" si="6"/>
        <v>357.34</v>
      </c>
      <c r="AZ6" s="22">
        <f t="shared" si="6"/>
        <v>366.03</v>
      </c>
      <c r="BA6" s="22">
        <f t="shared" si="6"/>
        <v>365.18</v>
      </c>
      <c r="BB6" s="22">
        <f t="shared" si="6"/>
        <v>327.77</v>
      </c>
      <c r="BC6" s="22">
        <f t="shared" si="6"/>
        <v>338.02</v>
      </c>
      <c r="BD6" s="21" t="str">
        <f>IF(BD7="","",IF(BD7="-","【-】","【"&amp;SUBSTITUTE(TEXT(BD7,"#,##0.00"),"-","△")&amp;"】"))</f>
        <v>【261.51】</v>
      </c>
      <c r="BE6" s="22">
        <f>IF(BE7="",NA(),BE7)</f>
        <v>265.16000000000003</v>
      </c>
      <c r="BF6" s="22">
        <f t="shared" ref="BF6:BN6" si="7">IF(BF7="",NA(),BF7)</f>
        <v>279.37</v>
      </c>
      <c r="BG6" s="22">
        <f t="shared" si="7"/>
        <v>304.24</v>
      </c>
      <c r="BH6" s="22">
        <f t="shared" si="7"/>
        <v>393.26</v>
      </c>
      <c r="BI6" s="22">
        <f t="shared" si="7"/>
        <v>392.5</v>
      </c>
      <c r="BJ6" s="22">
        <f t="shared" si="7"/>
        <v>373.69</v>
      </c>
      <c r="BK6" s="22">
        <f t="shared" si="7"/>
        <v>370.12</v>
      </c>
      <c r="BL6" s="22">
        <f t="shared" si="7"/>
        <v>371.65</v>
      </c>
      <c r="BM6" s="22">
        <f t="shared" si="7"/>
        <v>397.1</v>
      </c>
      <c r="BN6" s="22">
        <f t="shared" si="7"/>
        <v>379.91</v>
      </c>
      <c r="BO6" s="21" t="str">
        <f>IF(BO7="","",IF(BO7="-","【-】","【"&amp;SUBSTITUTE(TEXT(BO7,"#,##0.00"),"-","△")&amp;"】"))</f>
        <v>【265.16】</v>
      </c>
      <c r="BP6" s="22">
        <f>IF(BP7="",NA(),BP7)</f>
        <v>115.72</v>
      </c>
      <c r="BQ6" s="22">
        <f t="shared" ref="BQ6:BY6" si="8">IF(BQ7="",NA(),BQ7)</f>
        <v>114.23</v>
      </c>
      <c r="BR6" s="22">
        <f t="shared" si="8"/>
        <v>111.24</v>
      </c>
      <c r="BS6" s="22">
        <f t="shared" si="8"/>
        <v>90.68</v>
      </c>
      <c r="BT6" s="22">
        <f t="shared" si="8"/>
        <v>95.74</v>
      </c>
      <c r="BU6" s="22">
        <f t="shared" si="8"/>
        <v>99.87</v>
      </c>
      <c r="BV6" s="22">
        <f t="shared" si="8"/>
        <v>100.42</v>
      </c>
      <c r="BW6" s="22">
        <f t="shared" si="8"/>
        <v>98.77</v>
      </c>
      <c r="BX6" s="22">
        <f t="shared" si="8"/>
        <v>95.79</v>
      </c>
      <c r="BY6" s="22">
        <f t="shared" si="8"/>
        <v>98.3</v>
      </c>
      <c r="BZ6" s="21" t="str">
        <f>IF(BZ7="","",IF(BZ7="-","【-】","【"&amp;SUBSTITUTE(TEXT(BZ7,"#,##0.00"),"-","△")&amp;"】"))</f>
        <v>【102.35】</v>
      </c>
      <c r="CA6" s="22">
        <f>IF(CA7="",NA(),CA7)</f>
        <v>159.96</v>
      </c>
      <c r="CB6" s="22">
        <f t="shared" ref="CB6:CJ6" si="9">IF(CB7="",NA(),CB7)</f>
        <v>162.02000000000001</v>
      </c>
      <c r="CC6" s="22">
        <f t="shared" si="9"/>
        <v>167.1</v>
      </c>
      <c r="CD6" s="22">
        <f t="shared" si="9"/>
        <v>192.21</v>
      </c>
      <c r="CE6" s="22">
        <f t="shared" si="9"/>
        <v>198.14</v>
      </c>
      <c r="CF6" s="22">
        <f t="shared" si="9"/>
        <v>171.81</v>
      </c>
      <c r="CG6" s="22">
        <f t="shared" si="9"/>
        <v>171.67</v>
      </c>
      <c r="CH6" s="22">
        <f t="shared" si="9"/>
        <v>173.67</v>
      </c>
      <c r="CI6" s="22">
        <f t="shared" si="9"/>
        <v>171.13</v>
      </c>
      <c r="CJ6" s="22">
        <f t="shared" si="9"/>
        <v>173.7</v>
      </c>
      <c r="CK6" s="21" t="str">
        <f>IF(CK7="","",IF(CK7="-","【-】","【"&amp;SUBSTITUTE(TEXT(CK7,"#,##0.00"),"-","△")&amp;"】"))</f>
        <v>【167.74】</v>
      </c>
      <c r="CL6" s="22">
        <f>IF(CL7="",NA(),CL7)</f>
        <v>67.349999999999994</v>
      </c>
      <c r="CM6" s="22">
        <f t="shared" ref="CM6:CU6" si="10">IF(CM7="",NA(),CM7)</f>
        <v>66.78</v>
      </c>
      <c r="CN6" s="22">
        <f t="shared" si="10"/>
        <v>68.260000000000005</v>
      </c>
      <c r="CO6" s="22">
        <f t="shared" si="10"/>
        <v>60.92</v>
      </c>
      <c r="CP6" s="22">
        <f t="shared" si="10"/>
        <v>60.09</v>
      </c>
      <c r="CQ6" s="22">
        <f t="shared" si="10"/>
        <v>60.03</v>
      </c>
      <c r="CR6" s="22">
        <f t="shared" si="10"/>
        <v>59.74</v>
      </c>
      <c r="CS6" s="22">
        <f t="shared" si="10"/>
        <v>59.67</v>
      </c>
      <c r="CT6" s="22">
        <f t="shared" si="10"/>
        <v>60.12</v>
      </c>
      <c r="CU6" s="22">
        <f t="shared" si="10"/>
        <v>60.34</v>
      </c>
      <c r="CV6" s="21" t="str">
        <f>IF(CV7="","",IF(CV7="-","【-】","【"&amp;SUBSTITUTE(TEXT(CV7,"#,##0.00"),"-","△")&amp;"】"))</f>
        <v>【60.29】</v>
      </c>
      <c r="CW6" s="22">
        <f>IF(CW7="",NA(),CW7)</f>
        <v>80.56</v>
      </c>
      <c r="CX6" s="22">
        <f t="shared" ref="CX6:DF6" si="11">IF(CX7="",NA(),CX7)</f>
        <v>80.61</v>
      </c>
      <c r="CY6" s="22">
        <f t="shared" si="11"/>
        <v>83.69</v>
      </c>
      <c r="CZ6" s="22">
        <f t="shared" si="11"/>
        <v>83.9</v>
      </c>
      <c r="DA6" s="22">
        <f t="shared" si="11"/>
        <v>83.75</v>
      </c>
      <c r="DB6" s="22">
        <f t="shared" si="11"/>
        <v>84.81</v>
      </c>
      <c r="DC6" s="22">
        <f t="shared" si="11"/>
        <v>84.8</v>
      </c>
      <c r="DD6" s="22">
        <f t="shared" si="11"/>
        <v>84.6</v>
      </c>
      <c r="DE6" s="22">
        <f t="shared" si="11"/>
        <v>84.24</v>
      </c>
      <c r="DF6" s="22">
        <f t="shared" si="11"/>
        <v>84.19</v>
      </c>
      <c r="DG6" s="21" t="str">
        <f>IF(DG7="","",IF(DG7="-","【-】","【"&amp;SUBSTITUTE(TEXT(DG7,"#,##0.00"),"-","△")&amp;"】"))</f>
        <v>【90.12】</v>
      </c>
      <c r="DH6" s="22">
        <f>IF(DH7="",NA(),DH7)</f>
        <v>41.17</v>
      </c>
      <c r="DI6" s="22">
        <f t="shared" ref="DI6:DQ6" si="12">IF(DI7="",NA(),DI7)</f>
        <v>41.41</v>
      </c>
      <c r="DJ6" s="22">
        <f t="shared" si="12"/>
        <v>40.99</v>
      </c>
      <c r="DK6" s="22">
        <f t="shared" si="12"/>
        <v>41.44</v>
      </c>
      <c r="DL6" s="22">
        <f t="shared" si="12"/>
        <v>42.16</v>
      </c>
      <c r="DM6" s="22">
        <f t="shared" si="12"/>
        <v>47.28</v>
      </c>
      <c r="DN6" s="22">
        <f t="shared" si="12"/>
        <v>47.66</v>
      </c>
      <c r="DO6" s="22">
        <f t="shared" si="12"/>
        <v>48.17</v>
      </c>
      <c r="DP6" s="22">
        <f t="shared" si="12"/>
        <v>48.83</v>
      </c>
      <c r="DQ6" s="22">
        <f t="shared" si="12"/>
        <v>49.96</v>
      </c>
      <c r="DR6" s="21" t="str">
        <f>IF(DR7="","",IF(DR7="-","【-】","【"&amp;SUBSTITUTE(TEXT(DR7,"#,##0.00"),"-","△")&amp;"】"))</f>
        <v>【50.88】</v>
      </c>
      <c r="DS6" s="22">
        <f>IF(DS7="",NA(),DS7)</f>
        <v>37.72</v>
      </c>
      <c r="DT6" s="22">
        <f t="shared" ref="DT6:EB6" si="13">IF(DT7="",NA(),DT7)</f>
        <v>39.35</v>
      </c>
      <c r="DU6" s="22">
        <f t="shared" si="13"/>
        <v>39.549999999999997</v>
      </c>
      <c r="DV6" s="22">
        <f t="shared" si="13"/>
        <v>39.58</v>
      </c>
      <c r="DW6" s="22">
        <f t="shared" si="13"/>
        <v>39.979999999999997</v>
      </c>
      <c r="DX6" s="22">
        <f t="shared" si="13"/>
        <v>12.19</v>
      </c>
      <c r="DY6" s="22">
        <f t="shared" si="13"/>
        <v>15.1</v>
      </c>
      <c r="DZ6" s="22">
        <f t="shared" si="13"/>
        <v>17.12</v>
      </c>
      <c r="EA6" s="22">
        <f t="shared" si="13"/>
        <v>18.18</v>
      </c>
      <c r="EB6" s="22">
        <f t="shared" si="13"/>
        <v>19.32</v>
      </c>
      <c r="EC6" s="21" t="str">
        <f>IF(EC7="","",IF(EC7="-","【-】","【"&amp;SUBSTITUTE(TEXT(EC7,"#,##0.00"),"-","△")&amp;"】"))</f>
        <v>【22.30】</v>
      </c>
      <c r="ED6" s="22">
        <f>IF(ED7="",NA(),ED7)</f>
        <v>1.33</v>
      </c>
      <c r="EE6" s="22">
        <f t="shared" ref="EE6:EM6" si="14">IF(EE7="",NA(),EE7)</f>
        <v>1.52</v>
      </c>
      <c r="EF6" s="22">
        <f t="shared" si="14"/>
        <v>2.4</v>
      </c>
      <c r="EG6" s="22">
        <f t="shared" si="14"/>
        <v>1.71</v>
      </c>
      <c r="EH6" s="22">
        <f t="shared" si="14"/>
        <v>1.35</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222054</v>
      </c>
      <c r="D7" s="24">
        <v>46</v>
      </c>
      <c r="E7" s="24">
        <v>1</v>
      </c>
      <c r="F7" s="24">
        <v>0</v>
      </c>
      <c r="G7" s="24">
        <v>1</v>
      </c>
      <c r="H7" s="24" t="s">
        <v>93</v>
      </c>
      <c r="I7" s="24" t="s">
        <v>94</v>
      </c>
      <c r="J7" s="24" t="s">
        <v>95</v>
      </c>
      <c r="K7" s="24" t="s">
        <v>96</v>
      </c>
      <c r="L7" s="24" t="s">
        <v>97</v>
      </c>
      <c r="M7" s="24" t="s">
        <v>98</v>
      </c>
      <c r="N7" s="25" t="s">
        <v>99</v>
      </c>
      <c r="O7" s="25">
        <v>59.55</v>
      </c>
      <c r="P7" s="25">
        <v>99.89</v>
      </c>
      <c r="Q7" s="25">
        <v>2615</v>
      </c>
      <c r="R7" s="25">
        <v>35167</v>
      </c>
      <c r="S7" s="25">
        <v>61.77</v>
      </c>
      <c r="T7" s="25">
        <v>569.32000000000005</v>
      </c>
      <c r="U7" s="25">
        <v>34970</v>
      </c>
      <c r="V7" s="25">
        <v>23.91</v>
      </c>
      <c r="W7" s="25">
        <v>1462.57</v>
      </c>
      <c r="X7" s="25">
        <v>116.23</v>
      </c>
      <c r="Y7" s="25">
        <v>114.97</v>
      </c>
      <c r="Z7" s="25">
        <v>112.18</v>
      </c>
      <c r="AA7" s="25">
        <v>99.94</v>
      </c>
      <c r="AB7" s="25">
        <v>100.45</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182.86</v>
      </c>
      <c r="AU7" s="25">
        <v>290.39</v>
      </c>
      <c r="AV7" s="25">
        <v>331.06</v>
      </c>
      <c r="AW7" s="25">
        <v>228.67</v>
      </c>
      <c r="AX7" s="25">
        <v>236.44</v>
      </c>
      <c r="AY7" s="25">
        <v>357.34</v>
      </c>
      <c r="AZ7" s="25">
        <v>366.03</v>
      </c>
      <c r="BA7" s="25">
        <v>365.18</v>
      </c>
      <c r="BB7" s="25">
        <v>327.77</v>
      </c>
      <c r="BC7" s="25">
        <v>338.02</v>
      </c>
      <c r="BD7" s="25">
        <v>261.51</v>
      </c>
      <c r="BE7" s="25">
        <v>265.16000000000003</v>
      </c>
      <c r="BF7" s="25">
        <v>279.37</v>
      </c>
      <c r="BG7" s="25">
        <v>304.24</v>
      </c>
      <c r="BH7" s="25">
        <v>393.26</v>
      </c>
      <c r="BI7" s="25">
        <v>392.5</v>
      </c>
      <c r="BJ7" s="25">
        <v>373.69</v>
      </c>
      <c r="BK7" s="25">
        <v>370.12</v>
      </c>
      <c r="BL7" s="25">
        <v>371.65</v>
      </c>
      <c r="BM7" s="25">
        <v>397.1</v>
      </c>
      <c r="BN7" s="25">
        <v>379.91</v>
      </c>
      <c r="BO7" s="25">
        <v>265.16000000000003</v>
      </c>
      <c r="BP7" s="25">
        <v>115.72</v>
      </c>
      <c r="BQ7" s="25">
        <v>114.23</v>
      </c>
      <c r="BR7" s="25">
        <v>111.24</v>
      </c>
      <c r="BS7" s="25">
        <v>90.68</v>
      </c>
      <c r="BT7" s="25">
        <v>95.74</v>
      </c>
      <c r="BU7" s="25">
        <v>99.87</v>
      </c>
      <c r="BV7" s="25">
        <v>100.42</v>
      </c>
      <c r="BW7" s="25">
        <v>98.77</v>
      </c>
      <c r="BX7" s="25">
        <v>95.79</v>
      </c>
      <c r="BY7" s="25">
        <v>98.3</v>
      </c>
      <c r="BZ7" s="25">
        <v>102.35</v>
      </c>
      <c r="CA7" s="25">
        <v>159.96</v>
      </c>
      <c r="CB7" s="25">
        <v>162.02000000000001</v>
      </c>
      <c r="CC7" s="25">
        <v>167.1</v>
      </c>
      <c r="CD7" s="25">
        <v>192.21</v>
      </c>
      <c r="CE7" s="25">
        <v>198.14</v>
      </c>
      <c r="CF7" s="25">
        <v>171.81</v>
      </c>
      <c r="CG7" s="25">
        <v>171.67</v>
      </c>
      <c r="CH7" s="25">
        <v>173.67</v>
      </c>
      <c r="CI7" s="25">
        <v>171.13</v>
      </c>
      <c r="CJ7" s="25">
        <v>173.7</v>
      </c>
      <c r="CK7" s="25">
        <v>167.74</v>
      </c>
      <c r="CL7" s="25">
        <v>67.349999999999994</v>
      </c>
      <c r="CM7" s="25">
        <v>66.78</v>
      </c>
      <c r="CN7" s="25">
        <v>68.260000000000005</v>
      </c>
      <c r="CO7" s="25">
        <v>60.92</v>
      </c>
      <c r="CP7" s="25">
        <v>60.09</v>
      </c>
      <c r="CQ7" s="25">
        <v>60.03</v>
      </c>
      <c r="CR7" s="25">
        <v>59.74</v>
      </c>
      <c r="CS7" s="25">
        <v>59.67</v>
      </c>
      <c r="CT7" s="25">
        <v>60.12</v>
      </c>
      <c r="CU7" s="25">
        <v>60.34</v>
      </c>
      <c r="CV7" s="25">
        <v>60.29</v>
      </c>
      <c r="CW7" s="25">
        <v>80.56</v>
      </c>
      <c r="CX7" s="25">
        <v>80.61</v>
      </c>
      <c r="CY7" s="25">
        <v>83.69</v>
      </c>
      <c r="CZ7" s="25">
        <v>83.9</v>
      </c>
      <c r="DA7" s="25">
        <v>83.75</v>
      </c>
      <c r="DB7" s="25">
        <v>84.81</v>
      </c>
      <c r="DC7" s="25">
        <v>84.8</v>
      </c>
      <c r="DD7" s="25">
        <v>84.6</v>
      </c>
      <c r="DE7" s="25">
        <v>84.24</v>
      </c>
      <c r="DF7" s="25">
        <v>84.19</v>
      </c>
      <c r="DG7" s="25">
        <v>90.12</v>
      </c>
      <c r="DH7" s="25">
        <v>41.17</v>
      </c>
      <c r="DI7" s="25">
        <v>41.41</v>
      </c>
      <c r="DJ7" s="25">
        <v>40.99</v>
      </c>
      <c r="DK7" s="25">
        <v>41.44</v>
      </c>
      <c r="DL7" s="25">
        <v>42.16</v>
      </c>
      <c r="DM7" s="25">
        <v>47.28</v>
      </c>
      <c r="DN7" s="25">
        <v>47.66</v>
      </c>
      <c r="DO7" s="25">
        <v>48.17</v>
      </c>
      <c r="DP7" s="25">
        <v>48.83</v>
      </c>
      <c r="DQ7" s="25">
        <v>49.96</v>
      </c>
      <c r="DR7" s="25">
        <v>50.88</v>
      </c>
      <c r="DS7" s="25">
        <v>37.72</v>
      </c>
      <c r="DT7" s="25">
        <v>39.35</v>
      </c>
      <c r="DU7" s="25">
        <v>39.549999999999997</v>
      </c>
      <c r="DV7" s="25">
        <v>39.58</v>
      </c>
      <c r="DW7" s="25">
        <v>39.979999999999997</v>
      </c>
      <c r="DX7" s="25">
        <v>12.19</v>
      </c>
      <c r="DY7" s="25">
        <v>15.1</v>
      </c>
      <c r="DZ7" s="25">
        <v>17.12</v>
      </c>
      <c r="EA7" s="25">
        <v>18.18</v>
      </c>
      <c r="EB7" s="25">
        <v>19.32</v>
      </c>
      <c r="EC7" s="25">
        <v>22.3</v>
      </c>
      <c r="ED7" s="25">
        <v>1.33</v>
      </c>
      <c r="EE7" s="25">
        <v>1.52</v>
      </c>
      <c r="EF7" s="25">
        <v>2.4</v>
      </c>
      <c r="EG7" s="25">
        <v>1.71</v>
      </c>
      <c r="EH7" s="25">
        <v>1.35</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佐藤　隆憲</cp:lastModifiedBy>
  <cp:lastPrinted>2023-02-15T00:28:57Z</cp:lastPrinted>
  <dcterms:created xsi:type="dcterms:W3CDTF">2022-12-01T00:59:31Z</dcterms:created>
  <dcterms:modified xsi:type="dcterms:W3CDTF">2023-02-15T00:29:00Z</dcterms:modified>
  <cp:category/>
</cp:coreProperties>
</file>