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経営企画室\企画係\【経営分析比較表】\H29決算\H310130〆 分析依頼\02 提出データ\01水道\"/>
    </mc:Choice>
  </mc:AlternateContent>
  <workbookProtection workbookAlgorithmName="SHA-512" workbookHashValue="fTwjSikzlCRnyiGPN647Bq9zNiSJiqQuKMUaFBkaq2pPRXblxO2lAoVSzOIs+9yw/fWHZc+SoXZaoWbIyKDctA==" workbookSaltValue="KoSZ5evLA339gzfYG9nP6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<sst xmlns="http://schemas.openxmlformats.org/spreadsheetml/2006/main" count="232" uniqueCount="119">
  <si>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</si>
  <si>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</si>
  <si>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</si>
  <si>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</si>
  <si>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</si>
  <si>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</si>
  <si>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</si>
  <si>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</si>
  <si>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</si>
  <si>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</si>
  <si>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</si>
  <si>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</si>
  <si>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</si>
  <si>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</si>
  <si>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</si>
  <si>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</si>
  <si>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</si>
  <si>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</si>
  <si>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</si>
  <si>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</si>
  <si>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</si>
  <si>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</si>
  <si>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</si>
  <si>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</si>
  <si>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</si>
  <si>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</si>
  <si>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</si>
  <si>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</si>
  <si>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</si>
  <si>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</si>
  <si>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</si>
  <si>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</si>
  <si>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</si>
  <si>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</si>
  <si>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</si>
  <si>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</si>
  <si>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</si>
  <si>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</si>
  <si>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</si>
  <si>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</si>
  <si>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</si>
  <si>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</si>
  <si>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</si>
  <si>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</si>
  <si>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</si>
  <si>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</si>
  <si>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</si>
  <si>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</si>
  <si>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</si>
  <si>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</si>
  <si>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</si>
  <si>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</si>
  <si>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</si>
  <si>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</si>
  <si>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</si>
  <si>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</si>
  <si>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</si>
  <si>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</si>
  <si>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</si>
  <si>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</si>
  <si>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</si>
  <si>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</si>
  <si>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</si>
  <si>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</si>
  <si>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</si>
  <si>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</si>
  <si>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</si>
  <si>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</si>
  <si>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</si>
  <si>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</si>
  <si>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</si>
  <si>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</si>
  <si>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</si>
  <si>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</si>
  <si>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</si>
  <si>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</si>
  <si>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</si>
  <si>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</si>
  <si>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</si>
  <si>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</si>
  <si>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</si>
  <si>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</si>
  <si>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</si>
  <si>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</si>
  <si>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</si>
  <si>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</si>
  <si>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</si>
  <si>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</si>
  <si>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</si>
  <si>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</si>
  <si>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</si>
  <si>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</si>
  <si>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</si>
  <si>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</si>
  <si>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</si>
  <si>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</si>
  <si>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</si>
  <si>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</si>
  <si>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</si>
  <si>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</si>
  <si>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</si>
  <si>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</si>
  <si>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</si>
  <si>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</si>
  <si>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熱海市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</si>
  <si>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</si>
  <si>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</si>
  <si>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</si>
  <si>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</si>
  <si>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</si>
  <si>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</si>
  <si>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</si>
  <si>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</si>
  <si>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</si>
  <si>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</si>
  <si>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</si>
  <si>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2.①有形固定資産減価償却率は減少傾向にあり、資産の老朽化度合は類似団体と比較してわずかではあるが低くなっている。</t>
    </r>
    <r>
      <rPr>
        <sz val="11"/>
        <color theme="1"/>
        <rFont val="ＭＳ ゴシック"/>
        <family val="3"/>
        <charset val="128"/>
      </rPr>
      <t xml:space="preserve">
一方、2.③管路更新率でわかるように、当年度に更新した管路延長の割合は類似団体と比較して高くなっている。また、</t>
    </r>
    <r>
      <rPr>
        <sz val="11"/>
        <color rgb="FFFF0000"/>
        <rFont val="ＭＳ ゴシック"/>
        <family val="3"/>
        <charset val="128"/>
      </rPr>
      <t>2.②管路経年化率は前年度と比較して若干改善されたものの、老朽管の比率は高く、管路更新工事は今後も進めなければならない。</t>
    </r>
    <r>
      <rPr>
        <sz val="11"/>
        <color theme="1"/>
        <rFont val="ＭＳ ゴシック"/>
        <family val="3"/>
        <charset val="128"/>
      </rPr>
      <t xml:space="preserve">
</t>
    </r>
    <r>
      <rPr>
        <sz val="11"/>
        <color rgb="FFFF0000"/>
        <rFont val="ＭＳ ゴシック"/>
        <family val="3"/>
        <charset val="128"/>
      </rPr>
      <t>管路更新率は2.5%の場合、全ての管路を更新するために40年を要すると言われているため、今後も、経営状況を勘案しながら、管路更新を計画的に行う必要があるといえる。</t>
    </r>
    <rPh sb="3" eb="5">
      <t>ユウケイ</t>
    </rPh>
    <rPh sb="5" eb="7">
      <t>コテイ</t>
    </rPh>
    <rPh sb="7" eb="9">
      <t>シサン</t>
    </rPh>
    <rPh sb="9" eb="11">
      <t>ゲンカ</t>
    </rPh>
    <rPh sb="11" eb="13">
      <t>ショウキャク</t>
    </rPh>
    <rPh sb="13" eb="14">
      <t>リツ</t>
    </rPh>
    <rPh sb="15" eb="17">
      <t>ゲンショウ</t>
    </rPh>
    <rPh sb="17" eb="19">
      <t>ケイコウ</t>
    </rPh>
    <rPh sb="23" eb="25">
      <t>シサン</t>
    </rPh>
    <rPh sb="26" eb="29">
      <t>ロウキュウカ</t>
    </rPh>
    <rPh sb="29" eb="31">
      <t>ドア</t>
    </rPh>
    <rPh sb="32" eb="34">
      <t>ルイジ</t>
    </rPh>
    <rPh sb="34" eb="36">
      <t>ダンタイ</t>
    </rPh>
    <rPh sb="37" eb="39">
      <t>ヒカク</t>
    </rPh>
    <rPh sb="49" eb="50">
      <t>ヒク</t>
    </rPh>
    <rPh sb="58" eb="60">
      <t>イッポウ</t>
    </rPh>
    <rPh sb="123" eb="126">
      <t>ゼンネンド</t>
    </rPh>
    <rPh sb="127" eb="129">
      <t>ヒカク</t>
    </rPh>
    <rPh sb="131" eb="133">
      <t>ジャッカン</t>
    </rPh>
    <rPh sb="133" eb="135">
      <t>カイゼン</t>
    </rPh>
    <rPh sb="142" eb="144">
      <t>ロウキュウ</t>
    </rPh>
    <rPh sb="144" eb="145">
      <t>カン</t>
    </rPh>
    <rPh sb="146" eb="148">
      <t>ヒリツ</t>
    </rPh>
    <rPh sb="152" eb="154">
      <t>カンロ</t>
    </rPh>
    <rPh sb="154" eb="156">
      <t>コウシン</t>
    </rPh>
    <rPh sb="156" eb="158">
      <t>コウジ</t>
    </rPh>
    <rPh sb="159" eb="161">
      <t>コンゴ</t>
    </rPh>
    <rPh sb="162" eb="163">
      <t>スス</t>
    </rPh>
    <phoneticPr fontId="4"/>
  </si>
  <si>
    <r>
      <rPr>
        <sz val="11"/>
        <rFont val="ＭＳ ゴシック"/>
        <family val="3"/>
        <charset val="128"/>
      </rPr>
      <t>老朽化した水道施設の更新費用や維持管理費の増加が予測される中、人口減少や節水機器の普及により有収水量の減少は今後も続く状況にある。</t>
    </r>
    <r>
      <rPr>
        <sz val="11"/>
        <color rgb="FFFF0000"/>
        <rFont val="ＭＳ ゴシック"/>
        <family val="3"/>
        <charset val="128"/>
      </rPr>
      <t>平成３０年３月には経営戦略を策定したところではあるが、投資と経営を両立させるために、経費節減及び適正な料金水準の維持に努めるものである。</t>
    </r>
    <rPh sb="0" eb="3">
      <t>ロウキュウカ</t>
    </rPh>
    <rPh sb="5" eb="7">
      <t>スイドウ</t>
    </rPh>
    <rPh sb="7" eb="9">
      <t>シセツ</t>
    </rPh>
    <rPh sb="10" eb="12">
      <t>コウシン</t>
    </rPh>
    <rPh sb="12" eb="14">
      <t>ヒヨウ</t>
    </rPh>
    <rPh sb="21" eb="23">
      <t>ゾウカ</t>
    </rPh>
    <rPh sb="24" eb="26">
      <t>ヨソク</t>
    </rPh>
    <rPh sb="29" eb="30">
      <t>ナカ</t>
    </rPh>
    <rPh sb="31" eb="33">
      <t>ジンコウ</t>
    </rPh>
    <rPh sb="33" eb="35">
      <t>ゲンショウ</t>
    </rPh>
    <rPh sb="36" eb="38">
      <t>セッスイ</t>
    </rPh>
    <rPh sb="38" eb="40">
      <t>キキ</t>
    </rPh>
    <rPh sb="41" eb="43">
      <t>フキュウ</t>
    </rPh>
    <rPh sb="59" eb="61">
      <t>ジョウキョウ</t>
    </rPh>
    <rPh sb="65" eb="67">
      <t>ヘイセイ</t>
    </rPh>
    <rPh sb="69" eb="70">
      <t>ネン</t>
    </rPh>
    <rPh sb="71" eb="72">
      <t>ガツ</t>
    </rPh>
    <rPh sb="74" eb="76">
      <t>ケイエイ</t>
    </rPh>
    <rPh sb="76" eb="78">
      <t>センリャク</t>
    </rPh>
    <rPh sb="79" eb="81">
      <t>サクテイ</t>
    </rPh>
    <rPh sb="92" eb="94">
      <t>トウシ</t>
    </rPh>
    <rPh sb="95" eb="97">
      <t>ケイエイ</t>
    </rPh>
    <rPh sb="98" eb="100">
      <t>リョウリツ</t>
    </rPh>
    <rPh sb="107" eb="109">
      <t>ケイヒ</t>
    </rPh>
    <rPh sb="109" eb="111">
      <t>セツゲン</t>
    </rPh>
    <rPh sb="111" eb="112">
      <t>オヨ</t>
    </rPh>
    <rPh sb="113" eb="115">
      <t>テキセイ</t>
    </rPh>
    <rPh sb="116" eb="118">
      <t>リョウキン</t>
    </rPh>
    <rPh sb="118" eb="120">
      <t>スイジュン</t>
    </rPh>
    <rPh sb="121" eb="123">
      <t>イジ</t>
    </rPh>
    <rPh sb="124" eb="125">
      <t>ツト</t>
    </rPh>
    <phoneticPr fontId="16"/>
  </si>
  <si>
    <r>
      <t>経営の健全性・効率性について、類似団体との比較においては、著しく劣っている分野はないと考える。
しかし、1.⑦施設利用率については、</t>
    </r>
    <r>
      <rPr>
        <sz val="11"/>
        <color rgb="FFFF0000"/>
        <rFont val="ＭＳ ゴシック"/>
        <family val="3"/>
        <charset val="128"/>
      </rPr>
      <t>改善傾向にあるが、これは認可変更に伴う一日配水能力の見直し等によるものであり引続き施設の効率的運用に努めるものである。</t>
    </r>
    <r>
      <rPr>
        <sz val="11"/>
        <color theme="1"/>
        <rFont val="ＭＳ ゴシック"/>
        <family val="3"/>
        <charset val="128"/>
      </rPr>
      <t xml:space="preserve">
</t>
    </r>
    <r>
      <rPr>
        <sz val="11"/>
        <color rgb="FFFF0000"/>
        <rFont val="ＭＳ ゴシック"/>
        <family val="3"/>
        <charset val="128"/>
      </rPr>
      <t xml:space="preserve">改善傾向が見えてきた指標は1.⑧の有収率である。経営状況が厳しかった時期に着手できなかった施設整備や老朽化した管路の布設替工事、また近年では流量計設置による異常水量の早期発見に伴い有収率はわずかではあるが向上してきている。
</t>
    </r>
    <r>
      <rPr>
        <sz val="11"/>
        <rFont val="ＭＳ ゴシック"/>
        <family val="3"/>
        <charset val="128"/>
      </rPr>
      <t>なお、施設整備や老朽管の布設替等の投資額増加に伴いその財源として企業債を借入れたため、1.④企業債残高対給水収益比率について、上昇傾向にあるが、類似団体平均値を下回っている。</t>
    </r>
    <r>
      <rPr>
        <sz val="11"/>
        <color rgb="FFFF0000"/>
        <rFont val="ＭＳ ゴシック"/>
        <family val="3"/>
        <charset val="128"/>
      </rPr>
      <t xml:space="preserve">
</t>
    </r>
    <r>
      <rPr>
        <sz val="11"/>
        <color theme="1"/>
        <rFont val="ＭＳ ゴシック"/>
        <family val="3"/>
        <charset val="128"/>
      </rPr>
      <t xml:space="preserve">その他について、1.①経常収支比率は昨年に比べ減少したが単年度の収支が黒字であることを示す100%以上となっており、1.②累積欠損金比率においても0%を継続していることから健全な経営を維持しているといえる。
</t>
    </r>
    <rPh sb="126" eb="128">
      <t>カイゼン</t>
    </rPh>
    <rPh sb="128" eb="130">
      <t>ケイコウ</t>
    </rPh>
    <rPh sb="131" eb="132">
      <t>ミ</t>
    </rPh>
    <rPh sb="136" eb="138">
      <t>シヒョウ</t>
    </rPh>
    <rPh sb="143" eb="144">
      <t>ユウ</t>
    </rPh>
    <rPh sb="144" eb="145">
      <t>シュウ</t>
    </rPh>
    <rPh sb="145" eb="146">
      <t>リツ</t>
    </rPh>
    <rPh sb="187" eb="189">
      <t>コウジ</t>
    </rPh>
    <rPh sb="192" eb="194">
      <t>キンネン</t>
    </rPh>
    <rPh sb="196" eb="199">
      <t>リュウリョウケイ</t>
    </rPh>
    <rPh sb="199" eb="201">
      <t>セッチ</t>
    </rPh>
    <rPh sb="204" eb="206">
      <t>イジョウ</t>
    </rPh>
    <rPh sb="206" eb="208">
      <t>スイリョウ</t>
    </rPh>
    <rPh sb="209" eb="211">
      <t>ソウキ</t>
    </rPh>
    <rPh sb="211" eb="213">
      <t>ハッケン</t>
    </rPh>
    <rPh sb="214" eb="215">
      <t>トモナ</t>
    </rPh>
    <rPh sb="241" eb="243">
      <t>シセツ</t>
    </rPh>
    <rPh sb="243" eb="245">
      <t>セイビ</t>
    </rPh>
    <rPh sb="246" eb="248">
      <t>ロウキュウ</t>
    </rPh>
    <rPh sb="248" eb="249">
      <t>カン</t>
    </rPh>
    <rPh sb="250" eb="252">
      <t>フセツ</t>
    </rPh>
    <rPh sb="252" eb="253">
      <t>カ</t>
    </rPh>
    <rPh sb="253" eb="254">
      <t>トウ</t>
    </rPh>
    <rPh sb="255" eb="257">
      <t>トウシ</t>
    </rPh>
    <rPh sb="257" eb="258">
      <t>ガク</t>
    </rPh>
    <rPh sb="261" eb="262">
      <t>トモナ</t>
    </rPh>
    <rPh sb="265" eb="267">
      <t>ザイゲン</t>
    </rPh>
    <rPh sb="270" eb="272">
      <t>キギョウ</t>
    </rPh>
    <rPh sb="272" eb="273">
      <t>サイ</t>
    </rPh>
    <rPh sb="274" eb="275">
      <t>カ</t>
    </rPh>
    <rPh sb="275" eb="276">
      <t>イ</t>
    </rPh>
    <rPh sb="328" eb="329">
      <t>タ</t>
    </rPh>
    <rPh sb="412" eb="414">
      <t>ケンゼン</t>
    </rPh>
    <rPh sb="415" eb="417">
      <t>ケイエイ</t>
    </rPh>
    <rPh sb="418" eb="420">
      <t>イジ</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</si>
</sst>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2.29</c:v>
                </c:pt>
                <c:pt idx="1">
                  <c:v>2.2999999999999998</c:v>
                </c:pt>
                <c:pt idx="2">
                  <c:v>1.82</c:v>
                </c:pt>
                <c:pt idx="3">
                  <c:v>1.61</c:v>
                </c:pt>
                <c:pt idx="4">
                  <c:v>1.33</c:v>
                </c:pt>
              </c:numCache>
            </c:numRef>
          </c:val>
          <c:extLst xmlns:c16r2="http://schemas.microsoft.com/office/drawing/2015/06/chart">
            <c:ext xmlns:c16="http://schemas.microsoft.com/office/drawing/2014/chart" uri="{C3380CC4-5D6E-409C-BE32-E72D297353CC}">
              <c16:uniqueId val="{00000000-B0A4-4C70-AD55-07989A0C9493}"/>
            </c:ext>
          </c:extLst>
        </c:ser>
        <c:dLbls>
          <c:showLegendKey val="0"/>
          <c:showVal val="0"/>
          <c:showCatName val="0"/>
          <c:showSerName val="0"/>
          <c:showPercent val="0"/>
          <c:showBubbleSize val="0"/>
        </c:dLbls>
        <c:gapWidth val="150"/>
        <c:axId val="109444168"/>
        <c:axId val="109444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B0A4-4C70-AD55-07989A0C9493}"/>
            </c:ext>
          </c:extLst>
        </c:ser>
        <c:dLbls>
          <c:showLegendKey val="0"/>
          <c:showVal val="0"/>
          <c:showCatName val="0"/>
          <c:showSerName val="0"/>
          <c:showPercent val="0"/>
          <c:showBubbleSize val="0"/>
        </c:dLbls>
        <c:marker val="1"/>
        <c:smooth val="0"/>
        <c:axId val="109444168"/>
        <c:axId val="109444952"/>
      </c:lineChart>
      <c:dateAx>
        <c:axId val="109444168"/>
        <c:scaling>
          <c:orientation val="minMax"/>
        </c:scaling>
        <c:delete val="1"/>
        <c:axPos val="b"/>
        <c:numFmt formatCode="ge" sourceLinked="1"/>
        <c:majorTickMark val="none"/>
        <c:minorTickMark val="none"/>
        <c:tickLblPos val="none"/>
        <c:crossAx val="109444952"/>
        <c:crosses val="autoZero"/>
        <c:auto val="1"/>
        <c:lblOffset val="100"/>
        <c:baseTimeUnit val="years"/>
      </c:dateAx>
      <c:valAx>
        <c:axId val="10944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4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57.87</c:v>
                </c:pt>
                <c:pt idx="1">
                  <c:v>55.67</c:v>
                </c:pt>
                <c:pt idx="2">
                  <c:v>54.27</c:v>
                </c:pt>
                <c:pt idx="3">
                  <c:v>52.41</c:v>
                </c:pt>
                <c:pt idx="4">
                  <c:v>67.349999999999994</c:v>
                </c:pt>
              </c:numCache>
            </c:numRef>
          </c:val>
          <c:extLst xmlns:c16r2="http://schemas.microsoft.com/office/drawing/2015/06/chart">
            <c:ext xmlns:c16="http://schemas.microsoft.com/office/drawing/2014/chart" uri="{C3380CC4-5D6E-409C-BE32-E72D297353CC}">
              <c16:uniqueId val="{00000000-F236-4F3A-944E-09A03E6894CE}"/>
            </c:ext>
          </c:extLst>
        </c:ser>
        <c:dLbls>
          <c:showLegendKey val="0"/>
          <c:showVal val="0"/>
          <c:showCatName val="0"/>
          <c:showSerName val="0"/>
          <c:showPercent val="0"/>
          <c:showBubbleSize val="0"/>
        </c:dLbls>
        <c:gapWidth val="150"/>
        <c:axId val="212482152"/>
        <c:axId val="21248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F236-4F3A-944E-09A03E6894CE}"/>
            </c:ext>
          </c:extLst>
        </c:ser>
        <c:dLbls>
          <c:showLegendKey val="0"/>
          <c:showVal val="0"/>
          <c:showCatName val="0"/>
          <c:showSerName val="0"/>
          <c:showPercent val="0"/>
          <c:showBubbleSize val="0"/>
        </c:dLbls>
        <c:marker val="1"/>
        <c:smooth val="0"/>
        <c:axId val="212482152"/>
        <c:axId val="212482544"/>
      </c:lineChart>
      <c:dateAx>
        <c:axId val="212482152"/>
        <c:scaling>
          <c:orientation val="minMax"/>
        </c:scaling>
        <c:delete val="1"/>
        <c:axPos val="b"/>
        <c:numFmt formatCode="ge" sourceLinked="1"/>
        <c:majorTickMark val="none"/>
        <c:minorTickMark val="none"/>
        <c:tickLblPos val="none"/>
        <c:crossAx val="212482544"/>
        <c:crosses val="autoZero"/>
        <c:auto val="1"/>
        <c:lblOffset val="100"/>
        <c:baseTimeUnit val="years"/>
      </c:dateAx>
      <c:valAx>
        <c:axId val="21248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8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71.84</c:v>
                </c:pt>
                <c:pt idx="1">
                  <c:v>73.959999999999994</c:v>
                </c:pt>
                <c:pt idx="2">
                  <c:v>75.81</c:v>
                </c:pt>
                <c:pt idx="3">
                  <c:v>78.42</c:v>
                </c:pt>
                <c:pt idx="4">
                  <c:v>80.56</c:v>
                </c:pt>
              </c:numCache>
            </c:numRef>
          </c:val>
          <c:extLst xmlns:c16r2="http://schemas.microsoft.com/office/drawing/2015/06/chart">
            <c:ext xmlns:c16="http://schemas.microsoft.com/office/drawing/2014/chart" uri="{C3380CC4-5D6E-409C-BE32-E72D297353CC}">
              <c16:uniqueId val="{00000000-EEC6-4CBF-9FE9-E0D59E955ADF}"/>
            </c:ext>
          </c:extLst>
        </c:ser>
        <c:dLbls>
          <c:showLegendKey val="0"/>
          <c:showVal val="0"/>
          <c:showCatName val="0"/>
          <c:showSerName val="0"/>
          <c:showPercent val="0"/>
          <c:showBubbleSize val="0"/>
        </c:dLbls>
        <c:gapWidth val="150"/>
        <c:axId val="212483720"/>
        <c:axId val="21248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EEC6-4CBF-9FE9-E0D59E955ADF}"/>
            </c:ext>
          </c:extLst>
        </c:ser>
        <c:dLbls>
          <c:showLegendKey val="0"/>
          <c:showVal val="0"/>
          <c:showCatName val="0"/>
          <c:showSerName val="0"/>
          <c:showPercent val="0"/>
          <c:showBubbleSize val="0"/>
        </c:dLbls>
        <c:marker val="1"/>
        <c:smooth val="0"/>
        <c:axId val="212483720"/>
        <c:axId val="212484112"/>
      </c:lineChart>
      <c:dateAx>
        <c:axId val="212483720"/>
        <c:scaling>
          <c:orientation val="minMax"/>
        </c:scaling>
        <c:delete val="1"/>
        <c:axPos val="b"/>
        <c:numFmt formatCode="ge" sourceLinked="1"/>
        <c:majorTickMark val="none"/>
        <c:minorTickMark val="none"/>
        <c:tickLblPos val="none"/>
        <c:crossAx val="212484112"/>
        <c:crosses val="autoZero"/>
        <c:auto val="1"/>
        <c:lblOffset val="100"/>
        <c:baseTimeUnit val="years"/>
      </c:dateAx>
      <c:valAx>
        <c:axId val="21248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8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107.91</c:v>
                </c:pt>
                <c:pt idx="1">
                  <c:v>111.99</c:v>
                </c:pt>
                <c:pt idx="2">
                  <c:v>117.53</c:v>
                </c:pt>
                <c:pt idx="3">
                  <c:v>118.33</c:v>
                </c:pt>
                <c:pt idx="4">
                  <c:v>116.23</c:v>
                </c:pt>
              </c:numCache>
            </c:numRef>
          </c:val>
          <c:extLst xmlns:c16r2="http://schemas.microsoft.com/office/drawing/2015/06/chart">
            <c:ext xmlns:c16="http://schemas.microsoft.com/office/drawing/2014/chart" uri="{C3380CC4-5D6E-409C-BE32-E72D297353CC}">
              <c16:uniqueId val="{00000000-0821-40FD-AC4E-58875D3DA07E}"/>
            </c:ext>
          </c:extLst>
        </c:ser>
        <c:dLbls>
          <c:showLegendKey val="0"/>
          <c:showVal val="0"/>
          <c:showCatName val="0"/>
          <c:showSerName val="0"/>
          <c:showPercent val="0"/>
          <c:showBubbleSize val="0"/>
        </c:dLbls>
        <c:gapWidth val="150"/>
        <c:axId val="109445344"/>
        <c:axId val="10944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0821-40FD-AC4E-58875D3DA07E}"/>
            </c:ext>
          </c:extLst>
        </c:ser>
        <c:dLbls>
          <c:showLegendKey val="0"/>
          <c:showVal val="0"/>
          <c:showCatName val="0"/>
          <c:showSerName val="0"/>
          <c:showPercent val="0"/>
          <c:showBubbleSize val="0"/>
        </c:dLbls>
        <c:marker val="1"/>
        <c:smooth val="0"/>
        <c:axId val="109445344"/>
        <c:axId val="109445736"/>
      </c:lineChart>
      <c:dateAx>
        <c:axId val="109445344"/>
        <c:scaling>
          <c:orientation val="minMax"/>
        </c:scaling>
        <c:delete val="1"/>
        <c:axPos val="b"/>
        <c:numFmt formatCode="ge" sourceLinked="1"/>
        <c:majorTickMark val="none"/>
        <c:minorTickMark val="none"/>
        <c:tickLblPos val="none"/>
        <c:crossAx val="109445736"/>
        <c:crosses val="autoZero"/>
        <c:auto val="1"/>
        <c:lblOffset val="100"/>
        <c:baseTimeUnit val="years"/>
      </c:dateAx>
      <c:valAx>
        <c:axId val="109445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4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43.5</c:v>
                </c:pt>
                <c:pt idx="1">
                  <c:v>43.77</c:v>
                </c:pt>
                <c:pt idx="2">
                  <c:v>42.87</c:v>
                </c:pt>
                <c:pt idx="3">
                  <c:v>43.03</c:v>
                </c:pt>
                <c:pt idx="4">
                  <c:v>41.17</c:v>
                </c:pt>
              </c:numCache>
            </c:numRef>
          </c:val>
          <c:extLst xmlns:c16r2="http://schemas.microsoft.com/office/drawing/2015/06/chart">
            <c:ext xmlns:c16="http://schemas.microsoft.com/office/drawing/2014/chart" uri="{C3380CC4-5D6E-409C-BE32-E72D297353CC}">
              <c16:uniqueId val="{00000000-87A4-4420-A031-A810F028516B}"/>
            </c:ext>
          </c:extLst>
        </c:ser>
        <c:dLbls>
          <c:showLegendKey val="0"/>
          <c:showVal val="0"/>
          <c:showCatName val="0"/>
          <c:showSerName val="0"/>
          <c:showPercent val="0"/>
          <c:showBubbleSize val="0"/>
        </c:dLbls>
        <c:gapWidth val="150"/>
        <c:axId val="109446912"/>
        <c:axId val="109447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87A4-4420-A031-A810F028516B}"/>
            </c:ext>
          </c:extLst>
        </c:ser>
        <c:dLbls>
          <c:showLegendKey val="0"/>
          <c:showVal val="0"/>
          <c:showCatName val="0"/>
          <c:showSerName val="0"/>
          <c:showPercent val="0"/>
          <c:showBubbleSize val="0"/>
        </c:dLbls>
        <c:marker val="1"/>
        <c:smooth val="0"/>
        <c:axId val="109446912"/>
        <c:axId val="109447304"/>
      </c:lineChart>
      <c:dateAx>
        <c:axId val="109446912"/>
        <c:scaling>
          <c:orientation val="minMax"/>
        </c:scaling>
        <c:delete val="1"/>
        <c:axPos val="b"/>
        <c:numFmt formatCode="ge" sourceLinked="1"/>
        <c:majorTickMark val="none"/>
        <c:minorTickMark val="none"/>
        <c:tickLblPos val="none"/>
        <c:crossAx val="109447304"/>
        <c:crosses val="autoZero"/>
        <c:auto val="1"/>
        <c:lblOffset val="100"/>
        <c:baseTimeUnit val="years"/>
      </c:dateAx>
      <c:valAx>
        <c:axId val="10944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33.659999999999997</c:v>
                </c:pt>
                <c:pt idx="1">
                  <c:v>34.31</c:v>
                </c:pt>
                <c:pt idx="2">
                  <c:v>38.29</c:v>
                </c:pt>
                <c:pt idx="3">
                  <c:v>39.03</c:v>
                </c:pt>
                <c:pt idx="4">
                  <c:v>37.72</c:v>
                </c:pt>
              </c:numCache>
            </c:numRef>
          </c:val>
          <c:extLst xmlns:c16r2="http://schemas.microsoft.com/office/drawing/2015/06/chart">
            <c:ext xmlns:c16="http://schemas.microsoft.com/office/drawing/2014/chart" uri="{C3380CC4-5D6E-409C-BE32-E72D297353CC}">
              <c16:uniqueId val="{00000000-16CC-4413-AA2E-784BE61B3A98}"/>
            </c:ext>
          </c:extLst>
        </c:ser>
        <c:dLbls>
          <c:showLegendKey val="0"/>
          <c:showVal val="0"/>
          <c:showCatName val="0"/>
          <c:showSerName val="0"/>
          <c:showPercent val="0"/>
          <c:showBubbleSize val="0"/>
        </c:dLbls>
        <c:gapWidth val="150"/>
        <c:axId val="109448480"/>
        <c:axId val="21210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16CC-4413-AA2E-784BE61B3A98}"/>
            </c:ext>
          </c:extLst>
        </c:ser>
        <c:dLbls>
          <c:showLegendKey val="0"/>
          <c:showVal val="0"/>
          <c:showCatName val="0"/>
          <c:showSerName val="0"/>
          <c:showPercent val="0"/>
          <c:showBubbleSize val="0"/>
        </c:dLbls>
        <c:marker val="1"/>
        <c:smooth val="0"/>
        <c:axId val="109448480"/>
        <c:axId val="212102520"/>
      </c:lineChart>
      <c:dateAx>
        <c:axId val="109448480"/>
        <c:scaling>
          <c:orientation val="minMax"/>
        </c:scaling>
        <c:delete val="1"/>
        <c:axPos val="b"/>
        <c:numFmt formatCode="ge" sourceLinked="1"/>
        <c:majorTickMark val="none"/>
        <c:minorTickMark val="none"/>
        <c:tickLblPos val="none"/>
        <c:crossAx val="212102520"/>
        <c:crosses val="autoZero"/>
        <c:auto val="1"/>
        <c:lblOffset val="100"/>
        <c:baseTimeUnit val="years"/>
      </c:dateAx>
      <c:valAx>
        <c:axId val="21210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E35-4774-BDF0-4866FF118B6B}"/>
            </c:ext>
          </c:extLst>
        </c:ser>
        <c:dLbls>
          <c:showLegendKey val="0"/>
          <c:showVal val="0"/>
          <c:showCatName val="0"/>
          <c:showSerName val="0"/>
          <c:showPercent val="0"/>
          <c:showBubbleSize val="0"/>
        </c:dLbls>
        <c:gapWidth val="150"/>
        <c:axId val="212105264"/>
        <c:axId val="21210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DE35-4774-BDF0-4866FF118B6B}"/>
            </c:ext>
          </c:extLst>
        </c:ser>
        <c:dLbls>
          <c:showLegendKey val="0"/>
          <c:showVal val="0"/>
          <c:showCatName val="0"/>
          <c:showSerName val="0"/>
          <c:showPercent val="0"/>
          <c:showBubbleSize val="0"/>
        </c:dLbls>
        <c:marker val="1"/>
        <c:smooth val="0"/>
        <c:axId val="212105264"/>
        <c:axId val="212105656"/>
      </c:lineChart>
      <c:dateAx>
        <c:axId val="212105264"/>
        <c:scaling>
          <c:orientation val="minMax"/>
        </c:scaling>
        <c:delete val="1"/>
        <c:axPos val="b"/>
        <c:numFmt formatCode="ge" sourceLinked="1"/>
        <c:majorTickMark val="none"/>
        <c:minorTickMark val="none"/>
        <c:tickLblPos val="none"/>
        <c:crossAx val="212105656"/>
        <c:crosses val="autoZero"/>
        <c:auto val="1"/>
        <c:lblOffset val="100"/>
        <c:baseTimeUnit val="years"/>
      </c:dateAx>
      <c:valAx>
        <c:axId val="212105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10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431.29</c:v>
                </c:pt>
                <c:pt idx="1">
                  <c:v>237</c:v>
                </c:pt>
                <c:pt idx="2">
                  <c:v>244.03</c:v>
                </c:pt>
                <c:pt idx="3">
                  <c:v>167.78</c:v>
                </c:pt>
                <c:pt idx="4">
                  <c:v>182.86</c:v>
                </c:pt>
              </c:numCache>
            </c:numRef>
          </c:val>
          <c:extLst xmlns:c16r2="http://schemas.microsoft.com/office/drawing/2015/06/chart">
            <c:ext xmlns:c16="http://schemas.microsoft.com/office/drawing/2014/chart" uri="{C3380CC4-5D6E-409C-BE32-E72D297353CC}">
              <c16:uniqueId val="{00000000-C70D-47CA-830B-F35F53C6BA8E}"/>
            </c:ext>
          </c:extLst>
        </c:ser>
        <c:dLbls>
          <c:showLegendKey val="0"/>
          <c:showVal val="0"/>
          <c:showCatName val="0"/>
          <c:showSerName val="0"/>
          <c:showPercent val="0"/>
          <c:showBubbleSize val="0"/>
        </c:dLbls>
        <c:gapWidth val="150"/>
        <c:axId val="212068016"/>
        <c:axId val="21206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C70D-47CA-830B-F35F53C6BA8E}"/>
            </c:ext>
          </c:extLst>
        </c:ser>
        <c:dLbls>
          <c:showLegendKey val="0"/>
          <c:showVal val="0"/>
          <c:showCatName val="0"/>
          <c:showSerName val="0"/>
          <c:showPercent val="0"/>
          <c:showBubbleSize val="0"/>
        </c:dLbls>
        <c:marker val="1"/>
        <c:smooth val="0"/>
        <c:axId val="212068016"/>
        <c:axId val="212068408"/>
      </c:lineChart>
      <c:dateAx>
        <c:axId val="212068016"/>
        <c:scaling>
          <c:orientation val="minMax"/>
        </c:scaling>
        <c:delete val="1"/>
        <c:axPos val="b"/>
        <c:numFmt formatCode="ge" sourceLinked="1"/>
        <c:majorTickMark val="none"/>
        <c:minorTickMark val="none"/>
        <c:tickLblPos val="none"/>
        <c:crossAx val="212068408"/>
        <c:crosses val="autoZero"/>
        <c:auto val="1"/>
        <c:lblOffset val="100"/>
        <c:baseTimeUnit val="years"/>
      </c:dateAx>
      <c:valAx>
        <c:axId val="212068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06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190.65</c:v>
                </c:pt>
                <c:pt idx="1">
                  <c:v>210.45</c:v>
                </c:pt>
                <c:pt idx="2">
                  <c:v>227.55</c:v>
                </c:pt>
                <c:pt idx="3">
                  <c:v>245.69</c:v>
                </c:pt>
                <c:pt idx="4">
                  <c:v>265.16000000000003</c:v>
                </c:pt>
              </c:numCache>
            </c:numRef>
          </c:val>
          <c:extLst xmlns:c16r2="http://schemas.microsoft.com/office/drawing/2015/06/chart">
            <c:ext xmlns:c16="http://schemas.microsoft.com/office/drawing/2014/chart" uri="{C3380CC4-5D6E-409C-BE32-E72D297353CC}">
              <c16:uniqueId val="{00000000-1144-48FF-9A24-EDC7E802E313}"/>
            </c:ext>
          </c:extLst>
        </c:ser>
        <c:dLbls>
          <c:showLegendKey val="0"/>
          <c:showVal val="0"/>
          <c:showCatName val="0"/>
          <c:showSerName val="0"/>
          <c:showPercent val="0"/>
          <c:showBubbleSize val="0"/>
        </c:dLbls>
        <c:gapWidth val="150"/>
        <c:axId val="212069584"/>
        <c:axId val="21206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1144-48FF-9A24-EDC7E802E313}"/>
            </c:ext>
          </c:extLst>
        </c:ser>
        <c:dLbls>
          <c:showLegendKey val="0"/>
          <c:showVal val="0"/>
          <c:showCatName val="0"/>
          <c:showSerName val="0"/>
          <c:showPercent val="0"/>
          <c:showBubbleSize val="0"/>
        </c:dLbls>
        <c:marker val="1"/>
        <c:smooth val="0"/>
        <c:axId val="212069584"/>
        <c:axId val="212069976"/>
      </c:lineChart>
      <c:dateAx>
        <c:axId val="212069584"/>
        <c:scaling>
          <c:orientation val="minMax"/>
        </c:scaling>
        <c:delete val="1"/>
        <c:axPos val="b"/>
        <c:numFmt formatCode="ge" sourceLinked="1"/>
        <c:majorTickMark val="none"/>
        <c:minorTickMark val="none"/>
        <c:tickLblPos val="none"/>
        <c:crossAx val="212069976"/>
        <c:crosses val="autoZero"/>
        <c:auto val="1"/>
        <c:lblOffset val="100"/>
        <c:baseTimeUnit val="years"/>
      </c:dateAx>
      <c:valAx>
        <c:axId val="212069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06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106.56</c:v>
                </c:pt>
                <c:pt idx="1">
                  <c:v>111.44</c:v>
                </c:pt>
                <c:pt idx="2">
                  <c:v>117.28</c:v>
                </c:pt>
                <c:pt idx="3">
                  <c:v>116.42</c:v>
                </c:pt>
                <c:pt idx="4">
                  <c:v>115.72</c:v>
                </c:pt>
              </c:numCache>
            </c:numRef>
          </c:val>
          <c:extLst xmlns:c16r2="http://schemas.microsoft.com/office/drawing/2015/06/chart">
            <c:ext xmlns:c16="http://schemas.microsoft.com/office/drawing/2014/chart" uri="{C3380CC4-5D6E-409C-BE32-E72D297353CC}">
              <c16:uniqueId val="{00000000-8A23-40DD-AF1D-C107DA3E9A89}"/>
            </c:ext>
          </c:extLst>
        </c:ser>
        <c:dLbls>
          <c:showLegendKey val="0"/>
          <c:showVal val="0"/>
          <c:showCatName val="0"/>
          <c:showSerName val="0"/>
          <c:showPercent val="0"/>
          <c:showBubbleSize val="0"/>
        </c:dLbls>
        <c:gapWidth val="150"/>
        <c:axId val="212067624"/>
        <c:axId val="212104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8A23-40DD-AF1D-C107DA3E9A89}"/>
            </c:ext>
          </c:extLst>
        </c:ser>
        <c:dLbls>
          <c:showLegendKey val="0"/>
          <c:showVal val="0"/>
          <c:showCatName val="0"/>
          <c:showSerName val="0"/>
          <c:showPercent val="0"/>
          <c:showBubbleSize val="0"/>
        </c:dLbls>
        <c:marker val="1"/>
        <c:smooth val="0"/>
        <c:axId val="212067624"/>
        <c:axId val="212104872"/>
      </c:lineChart>
      <c:dateAx>
        <c:axId val="212067624"/>
        <c:scaling>
          <c:orientation val="minMax"/>
        </c:scaling>
        <c:delete val="1"/>
        <c:axPos val="b"/>
        <c:numFmt formatCode="ge" sourceLinked="1"/>
        <c:majorTickMark val="none"/>
        <c:minorTickMark val="none"/>
        <c:tickLblPos val="none"/>
        <c:crossAx val="212104872"/>
        <c:crosses val="autoZero"/>
        <c:auto val="1"/>
        <c:lblOffset val="100"/>
        <c:baseTimeUnit val="years"/>
      </c:dateAx>
      <c:valAx>
        <c:axId val="21210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6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172.95</c:v>
                </c:pt>
                <c:pt idx="1">
                  <c:v>165.86</c:v>
                </c:pt>
                <c:pt idx="2">
                  <c:v>157.9</c:v>
                </c:pt>
                <c:pt idx="3">
                  <c:v>159.02000000000001</c:v>
                </c:pt>
                <c:pt idx="4">
                  <c:v>159.96</c:v>
                </c:pt>
              </c:numCache>
            </c:numRef>
          </c:val>
          <c:extLst xmlns:c16r2="http://schemas.microsoft.com/office/drawing/2015/06/chart">
            <c:ext xmlns:c16="http://schemas.microsoft.com/office/drawing/2014/chart" uri="{C3380CC4-5D6E-409C-BE32-E72D297353CC}">
              <c16:uniqueId val="{00000000-0425-4BE5-B330-6BB2E757659F}"/>
            </c:ext>
          </c:extLst>
        </c:ser>
        <c:dLbls>
          <c:showLegendKey val="0"/>
          <c:showVal val="0"/>
          <c:showCatName val="0"/>
          <c:showSerName val="0"/>
          <c:showPercent val="0"/>
          <c:showBubbleSize val="0"/>
        </c:dLbls>
        <c:gapWidth val="150"/>
        <c:axId val="212103696"/>
        <c:axId val="21248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0425-4BE5-B330-6BB2E757659F}"/>
            </c:ext>
          </c:extLst>
        </c:ser>
        <c:dLbls>
          <c:showLegendKey val="0"/>
          <c:showVal val="0"/>
          <c:showCatName val="0"/>
          <c:showSerName val="0"/>
          <c:showPercent val="0"/>
          <c:showBubbleSize val="0"/>
        </c:dLbls>
        <c:marker val="1"/>
        <c:smooth val="0"/>
        <c:axId val="212103696"/>
        <c:axId val="212480976"/>
      </c:lineChart>
      <c:dateAx>
        <c:axId val="212103696"/>
        <c:scaling>
          <c:orientation val="minMax"/>
        </c:scaling>
        <c:delete val="1"/>
        <c:axPos val="b"/>
        <c:numFmt formatCode="ge" sourceLinked="1"/>
        <c:majorTickMark val="none"/>
        <c:minorTickMark val="none"/>
        <c:tickLblPos val="none"/>
        <c:crossAx val="212480976"/>
        <c:crosses val="autoZero"/>
        <c:auto val="1"/>
        <c:lblOffset val="100"/>
        <c:baseTimeUnit val="years"/>
      </c:dateAx>
      <c:valAx>
        <c:axId val="21248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10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2"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静岡県　熱海市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37510</v>
      </c>
      <c r="AM8" s="59"/>
      <c r="AN8" s="59"/>
      <c r="AO8" s="59"/>
      <c r="AP8" s="59"/>
      <c r="AQ8" s="59"/>
      <c r="AR8" s="59"/>
      <c r="AS8" s="59"/>
      <c r="AT8" s="50">
        <f>データ!$S$6</f>
        <v>61.78</v>
      </c>
      <c r="AU8" s="51"/>
      <c r="AV8" s="51"/>
      <c r="AW8" s="51"/>
      <c r="AX8" s="51"/>
      <c r="AY8" s="51"/>
      <c r="AZ8" s="51"/>
      <c r="BA8" s="51"/>
      <c r="BB8" s="52">
        <f>データ!$T$6</f>
        <v>607.15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61.53</v>
      </c>
      <c r="J10" s="51"/>
      <c r="K10" s="51"/>
      <c r="L10" s="51"/>
      <c r="M10" s="51"/>
      <c r="N10" s="51"/>
      <c r="O10" s="62"/>
      <c r="P10" s="52">
        <f>データ!$P$6</f>
        <v>99.56</v>
      </c>
      <c r="Q10" s="52"/>
      <c r="R10" s="52"/>
      <c r="S10" s="52"/>
      <c r="T10" s="52"/>
      <c r="U10" s="52"/>
      <c r="V10" s="52"/>
      <c r="W10" s="59">
        <f>データ!$Q$6</f>
        <v>2562</v>
      </c>
      <c r="X10" s="59"/>
      <c r="Y10" s="59"/>
      <c r="Z10" s="59"/>
      <c r="AA10" s="59"/>
      <c r="AB10" s="59"/>
      <c r="AC10" s="59"/>
      <c r="AD10" s="2"/>
      <c r="AE10" s="2"/>
      <c r="AF10" s="2"/>
      <c r="AG10" s="2"/>
      <c r="AH10" s="4"/>
      <c r="AI10" s="4"/>
      <c r="AJ10" s="4"/>
      <c r="AK10" s="4"/>
      <c r="AL10" s="59">
        <f>データ!$U$6</f>
        <v>37062</v>
      </c>
      <c r="AM10" s="59"/>
      <c r="AN10" s="59"/>
      <c r="AO10" s="59"/>
      <c r="AP10" s="59"/>
      <c r="AQ10" s="59"/>
      <c r="AR10" s="59"/>
      <c r="AS10" s="59"/>
      <c r="AT10" s="50">
        <f>データ!$V$6</f>
        <v>23.91</v>
      </c>
      <c r="AU10" s="51"/>
      <c r="AV10" s="51"/>
      <c r="AW10" s="51"/>
      <c r="AX10" s="51"/>
      <c r="AY10" s="51"/>
      <c r="AZ10" s="51"/>
      <c r="BA10" s="51"/>
      <c r="BB10" s="52">
        <f>データ!$W$6</f>
        <v>1550.06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116</v>
      </c>
      <c r="BM47" s="84"/>
      <c r="BN47" s="84"/>
      <c r="BO47" s="84"/>
      <c r="BP47" s="84"/>
      <c r="BQ47" s="84"/>
      <c r="BR47" s="84"/>
      <c r="BS47" s="84"/>
      <c r="BT47" s="84"/>
      <c r="BU47" s="84"/>
      <c r="BV47" s="84"/>
      <c r="BW47" s="84"/>
      <c r="BX47" s="84"/>
      <c r="BY47" s="84"/>
      <c r="BZ47" s="85"/>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6l/grco5Buw9HnoyRFWy+0V+woz4MErakp/1mz7t7Xph4YukPKJuNqYRQDu0k2UOhZW4A8DQjdM9xXhg+tDcaQ==" saltValue="rXA8Jb1c6Ej+SNMcDtpRV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c r="A6" s="28" t="s">
        <v>103</v>
      </c>
      <c r="B6" s="33">
        <f>B7</f>
        <v>2017</v>
      </c>
      <c r="C6" s="33">
        <f t="shared" ref="C6:W6" si="3">C7</f>
        <v>222054</v>
      </c>
      <c r="D6" s="33">
        <f t="shared" si="3"/>
        <v>46</v>
      </c>
      <c r="E6" s="33">
        <f t="shared" si="3"/>
        <v>1</v>
      </c>
      <c r="F6" s="33">
        <f t="shared" si="3"/>
        <v>0</v>
      </c>
      <c r="G6" s="33">
        <f t="shared" si="3"/>
        <v>1</v>
      </c>
      <c r="H6" s="33" t="str">
        <f t="shared" si="3"/>
        <v>静岡県　熱海市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61.53</v>
      </c>
      <c r="P6" s="34">
        <f t="shared" si="3"/>
        <v>99.56</v>
      </c>
      <c r="Q6" s="34">
        <f t="shared" si="3"/>
        <v>2562</v>
      </c>
      <c r="R6" s="34">
        <f t="shared" si="3"/>
        <v>37510</v>
      </c>
      <c r="S6" s="34">
        <f t="shared" si="3"/>
        <v>61.78</v>
      </c>
      <c r="T6" s="34">
        <f t="shared" si="3"/>
        <v>607.15</v>
      </c>
      <c r="U6" s="34">
        <f t="shared" si="3"/>
        <v>37062</v>
      </c>
      <c r="V6" s="34">
        <f t="shared" si="3"/>
        <v>23.91</v>
      </c>
      <c r="W6" s="34">
        <f t="shared" si="3"/>
        <v>1550.06</v>
      </c>
      <c r="X6" s="35">
        <f>IF(X7="",NA(),X7)</f>
        <v>107.91</v>
      </c>
      <c r="Y6" s="35">
        <f t="shared" ref="Y6:AG6" si="4">IF(Y7="",NA(),Y7)</f>
        <v>111.99</v>
      </c>
      <c r="Z6" s="35">
        <f t="shared" si="4"/>
        <v>117.53</v>
      </c>
      <c r="AA6" s="35">
        <f t="shared" si="4"/>
        <v>118.33</v>
      </c>
      <c r="AB6" s="35">
        <f t="shared" si="4"/>
        <v>116.23</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431.29</v>
      </c>
      <c r="AU6" s="35">
        <f t="shared" ref="AU6:BC6" si="6">IF(AU7="",NA(),AU7)</f>
        <v>237</v>
      </c>
      <c r="AV6" s="35">
        <f t="shared" si="6"/>
        <v>244.03</v>
      </c>
      <c r="AW6" s="35">
        <f t="shared" si="6"/>
        <v>167.78</v>
      </c>
      <c r="AX6" s="35">
        <f t="shared" si="6"/>
        <v>182.86</v>
      </c>
      <c r="AY6" s="35">
        <f t="shared" si="6"/>
        <v>909.68</v>
      </c>
      <c r="AZ6" s="35">
        <f t="shared" si="6"/>
        <v>382.09</v>
      </c>
      <c r="BA6" s="35">
        <f t="shared" si="6"/>
        <v>371.31</v>
      </c>
      <c r="BB6" s="35">
        <f t="shared" si="6"/>
        <v>377.63</v>
      </c>
      <c r="BC6" s="35">
        <f t="shared" si="6"/>
        <v>357.34</v>
      </c>
      <c r="BD6" s="34" t="str">
        <f>IF(BD7="","",IF(BD7="-","【-】","【"&amp;SUBSTITUTE(TEXT(BD7,"#,##0.00"),"-","△")&amp;"】"))</f>
        <v>【264.34】</v>
      </c>
      <c r="BE6" s="35">
        <f>IF(BE7="",NA(),BE7)</f>
        <v>190.65</v>
      </c>
      <c r="BF6" s="35">
        <f t="shared" ref="BF6:BN6" si="7">IF(BF7="",NA(),BF7)</f>
        <v>210.45</v>
      </c>
      <c r="BG6" s="35">
        <f t="shared" si="7"/>
        <v>227.55</v>
      </c>
      <c r="BH6" s="35">
        <f t="shared" si="7"/>
        <v>245.69</v>
      </c>
      <c r="BI6" s="35">
        <f t="shared" si="7"/>
        <v>265.16000000000003</v>
      </c>
      <c r="BJ6" s="35">
        <f t="shared" si="7"/>
        <v>382.65</v>
      </c>
      <c r="BK6" s="35">
        <f t="shared" si="7"/>
        <v>385.06</v>
      </c>
      <c r="BL6" s="35">
        <f t="shared" si="7"/>
        <v>373.09</v>
      </c>
      <c r="BM6" s="35">
        <f t="shared" si="7"/>
        <v>364.71</v>
      </c>
      <c r="BN6" s="35">
        <f t="shared" si="7"/>
        <v>373.69</v>
      </c>
      <c r="BO6" s="34" t="str">
        <f>IF(BO7="","",IF(BO7="-","【-】","【"&amp;SUBSTITUTE(TEXT(BO7,"#,##0.00"),"-","△")&amp;"】"))</f>
        <v>【274.27】</v>
      </c>
      <c r="BP6" s="35">
        <f>IF(BP7="",NA(),BP7)</f>
        <v>106.56</v>
      </c>
      <c r="BQ6" s="35">
        <f t="shared" ref="BQ6:BY6" si="8">IF(BQ7="",NA(),BQ7)</f>
        <v>111.44</v>
      </c>
      <c r="BR6" s="35">
        <f t="shared" si="8"/>
        <v>117.28</v>
      </c>
      <c r="BS6" s="35">
        <f t="shared" si="8"/>
        <v>116.42</v>
      </c>
      <c r="BT6" s="35">
        <f t="shared" si="8"/>
        <v>115.72</v>
      </c>
      <c r="BU6" s="35">
        <f t="shared" si="8"/>
        <v>96.1</v>
      </c>
      <c r="BV6" s="35">
        <f t="shared" si="8"/>
        <v>99.07</v>
      </c>
      <c r="BW6" s="35">
        <f t="shared" si="8"/>
        <v>99.99</v>
      </c>
      <c r="BX6" s="35">
        <f t="shared" si="8"/>
        <v>100.65</v>
      </c>
      <c r="BY6" s="35">
        <f t="shared" si="8"/>
        <v>99.87</v>
      </c>
      <c r="BZ6" s="34" t="str">
        <f>IF(BZ7="","",IF(BZ7="-","【-】","【"&amp;SUBSTITUTE(TEXT(BZ7,"#,##0.00"),"-","△")&amp;"】"))</f>
        <v>【104.36】</v>
      </c>
      <c r="CA6" s="35">
        <f>IF(CA7="",NA(),CA7)</f>
        <v>172.95</v>
      </c>
      <c r="CB6" s="35">
        <f t="shared" ref="CB6:CJ6" si="9">IF(CB7="",NA(),CB7)</f>
        <v>165.86</v>
      </c>
      <c r="CC6" s="35">
        <f t="shared" si="9"/>
        <v>157.9</v>
      </c>
      <c r="CD6" s="35">
        <f t="shared" si="9"/>
        <v>159.02000000000001</v>
      </c>
      <c r="CE6" s="35">
        <f t="shared" si="9"/>
        <v>159.96</v>
      </c>
      <c r="CF6" s="35">
        <f t="shared" si="9"/>
        <v>178.39</v>
      </c>
      <c r="CG6" s="35">
        <f t="shared" si="9"/>
        <v>173.03</v>
      </c>
      <c r="CH6" s="35">
        <f t="shared" si="9"/>
        <v>171.15</v>
      </c>
      <c r="CI6" s="35">
        <f t="shared" si="9"/>
        <v>170.19</v>
      </c>
      <c r="CJ6" s="35">
        <f t="shared" si="9"/>
        <v>171.81</v>
      </c>
      <c r="CK6" s="34" t="str">
        <f>IF(CK7="","",IF(CK7="-","【-】","【"&amp;SUBSTITUTE(TEXT(CK7,"#,##0.00"),"-","△")&amp;"】"))</f>
        <v>【165.71】</v>
      </c>
      <c r="CL6" s="35">
        <f>IF(CL7="",NA(),CL7)</f>
        <v>57.87</v>
      </c>
      <c r="CM6" s="35">
        <f t="shared" ref="CM6:CU6" si="10">IF(CM7="",NA(),CM7)</f>
        <v>55.67</v>
      </c>
      <c r="CN6" s="35">
        <f t="shared" si="10"/>
        <v>54.27</v>
      </c>
      <c r="CO6" s="35">
        <f t="shared" si="10"/>
        <v>52.41</v>
      </c>
      <c r="CP6" s="35">
        <f t="shared" si="10"/>
        <v>67.349999999999994</v>
      </c>
      <c r="CQ6" s="35">
        <f t="shared" si="10"/>
        <v>59.23</v>
      </c>
      <c r="CR6" s="35">
        <f t="shared" si="10"/>
        <v>58.58</v>
      </c>
      <c r="CS6" s="35">
        <f t="shared" si="10"/>
        <v>58.53</v>
      </c>
      <c r="CT6" s="35">
        <f t="shared" si="10"/>
        <v>59.01</v>
      </c>
      <c r="CU6" s="35">
        <f t="shared" si="10"/>
        <v>60.03</v>
      </c>
      <c r="CV6" s="34" t="str">
        <f>IF(CV7="","",IF(CV7="-","【-】","【"&amp;SUBSTITUTE(TEXT(CV7,"#,##0.00"),"-","△")&amp;"】"))</f>
        <v>【60.41】</v>
      </c>
      <c r="CW6" s="35">
        <f>IF(CW7="",NA(),CW7)</f>
        <v>71.84</v>
      </c>
      <c r="CX6" s="35">
        <f t="shared" ref="CX6:DF6" si="11">IF(CX7="",NA(),CX7)</f>
        <v>73.959999999999994</v>
      </c>
      <c r="CY6" s="35">
        <f t="shared" si="11"/>
        <v>75.81</v>
      </c>
      <c r="CZ6" s="35">
        <f t="shared" si="11"/>
        <v>78.42</v>
      </c>
      <c r="DA6" s="35">
        <f t="shared" si="11"/>
        <v>80.56</v>
      </c>
      <c r="DB6" s="35">
        <f t="shared" si="11"/>
        <v>85.53</v>
      </c>
      <c r="DC6" s="35">
        <f t="shared" si="11"/>
        <v>85.23</v>
      </c>
      <c r="DD6" s="35">
        <f t="shared" si="11"/>
        <v>85.26</v>
      </c>
      <c r="DE6" s="35">
        <f t="shared" si="11"/>
        <v>85.37</v>
      </c>
      <c r="DF6" s="35">
        <f t="shared" si="11"/>
        <v>84.81</v>
      </c>
      <c r="DG6" s="34" t="str">
        <f>IF(DG7="","",IF(DG7="-","【-】","【"&amp;SUBSTITUTE(TEXT(DG7,"#,##0.00"),"-","△")&amp;"】"))</f>
        <v>【89.93】</v>
      </c>
      <c r="DH6" s="35">
        <f>IF(DH7="",NA(),DH7)</f>
        <v>43.5</v>
      </c>
      <c r="DI6" s="35">
        <f t="shared" ref="DI6:DQ6" si="12">IF(DI7="",NA(),DI7)</f>
        <v>43.77</v>
      </c>
      <c r="DJ6" s="35">
        <f t="shared" si="12"/>
        <v>42.87</v>
      </c>
      <c r="DK6" s="35">
        <f t="shared" si="12"/>
        <v>43.03</v>
      </c>
      <c r="DL6" s="35">
        <f t="shared" si="12"/>
        <v>41.17</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33.659999999999997</v>
      </c>
      <c r="DT6" s="35">
        <f t="shared" ref="DT6:EB6" si="13">IF(DT7="",NA(),DT7)</f>
        <v>34.31</v>
      </c>
      <c r="DU6" s="35">
        <f t="shared" si="13"/>
        <v>38.29</v>
      </c>
      <c r="DV6" s="35">
        <f t="shared" si="13"/>
        <v>39.03</v>
      </c>
      <c r="DW6" s="35">
        <f t="shared" si="13"/>
        <v>37.72</v>
      </c>
      <c r="DX6" s="35">
        <f t="shared" si="13"/>
        <v>8.39</v>
      </c>
      <c r="DY6" s="35">
        <f t="shared" si="13"/>
        <v>10.09</v>
      </c>
      <c r="DZ6" s="35">
        <f t="shared" si="13"/>
        <v>10.54</v>
      </c>
      <c r="EA6" s="35">
        <f t="shared" si="13"/>
        <v>12.03</v>
      </c>
      <c r="EB6" s="35">
        <f t="shared" si="13"/>
        <v>12.19</v>
      </c>
      <c r="EC6" s="34" t="str">
        <f>IF(EC7="","",IF(EC7="-","【-】","【"&amp;SUBSTITUTE(TEXT(EC7,"#,##0.00"),"-","△")&amp;"】"))</f>
        <v>【15.89】</v>
      </c>
      <c r="ED6" s="35">
        <f>IF(ED7="",NA(),ED7)</f>
        <v>2.29</v>
      </c>
      <c r="EE6" s="35">
        <f t="shared" ref="EE6:EM6" si="14">IF(EE7="",NA(),EE7)</f>
        <v>2.2999999999999998</v>
      </c>
      <c r="EF6" s="35">
        <f t="shared" si="14"/>
        <v>1.82</v>
      </c>
      <c r="EG6" s="35">
        <f t="shared" si="14"/>
        <v>1.61</v>
      </c>
      <c r="EH6" s="35">
        <f t="shared" si="14"/>
        <v>1.33</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c r="A7" s="28"/>
      <c r="B7" s="37">
        <v>2017</v>
      </c>
      <c r="C7" s="37">
        <v>222054</v>
      </c>
      <c r="D7" s="37">
        <v>46</v>
      </c>
      <c r="E7" s="37">
        <v>1</v>
      </c>
      <c r="F7" s="37">
        <v>0</v>
      </c>
      <c r="G7" s="37">
        <v>1</v>
      </c>
      <c r="H7" s="37" t="s">
        <v>104</v>
      </c>
      <c r="I7" s="37" t="s">
        <v>105</v>
      </c>
      <c r="J7" s="37" t="s">
        <v>106</v>
      </c>
      <c r="K7" s="37" t="s">
        <v>107</v>
      </c>
      <c r="L7" s="37" t="s">
        <v>108</v>
      </c>
      <c r="M7" s="37" t="s">
        <v>109</v>
      </c>
      <c r="N7" s="38" t="s">
        <v>110</v>
      </c>
      <c r="O7" s="38">
        <v>61.53</v>
      </c>
      <c r="P7" s="38">
        <v>99.56</v>
      </c>
      <c r="Q7" s="38">
        <v>2562</v>
      </c>
      <c r="R7" s="38">
        <v>37510</v>
      </c>
      <c r="S7" s="38">
        <v>61.78</v>
      </c>
      <c r="T7" s="38">
        <v>607.15</v>
      </c>
      <c r="U7" s="38">
        <v>37062</v>
      </c>
      <c r="V7" s="38">
        <v>23.91</v>
      </c>
      <c r="W7" s="38">
        <v>1550.06</v>
      </c>
      <c r="X7" s="38">
        <v>107.91</v>
      </c>
      <c r="Y7" s="38">
        <v>111.99</v>
      </c>
      <c r="Z7" s="38">
        <v>117.53</v>
      </c>
      <c r="AA7" s="38">
        <v>118.33</v>
      </c>
      <c r="AB7" s="38">
        <v>116.23</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431.29</v>
      </c>
      <c r="AU7" s="38">
        <v>237</v>
      </c>
      <c r="AV7" s="38">
        <v>244.03</v>
      </c>
      <c r="AW7" s="38">
        <v>167.78</v>
      </c>
      <c r="AX7" s="38">
        <v>182.86</v>
      </c>
      <c r="AY7" s="38">
        <v>909.68</v>
      </c>
      <c r="AZ7" s="38">
        <v>382.09</v>
      </c>
      <c r="BA7" s="38">
        <v>371.31</v>
      </c>
      <c r="BB7" s="38">
        <v>377.63</v>
      </c>
      <c r="BC7" s="38">
        <v>357.34</v>
      </c>
      <c r="BD7" s="38">
        <v>264.33999999999997</v>
      </c>
      <c r="BE7" s="38">
        <v>190.65</v>
      </c>
      <c r="BF7" s="38">
        <v>210.45</v>
      </c>
      <c r="BG7" s="38">
        <v>227.55</v>
      </c>
      <c r="BH7" s="38">
        <v>245.69</v>
      </c>
      <c r="BI7" s="38">
        <v>265.16000000000003</v>
      </c>
      <c r="BJ7" s="38">
        <v>382.65</v>
      </c>
      <c r="BK7" s="38">
        <v>385.06</v>
      </c>
      <c r="BL7" s="38">
        <v>373.09</v>
      </c>
      <c r="BM7" s="38">
        <v>364.71</v>
      </c>
      <c r="BN7" s="38">
        <v>373.69</v>
      </c>
      <c r="BO7" s="38">
        <v>274.27</v>
      </c>
      <c r="BP7" s="38">
        <v>106.56</v>
      </c>
      <c r="BQ7" s="38">
        <v>111.44</v>
      </c>
      <c r="BR7" s="38">
        <v>117.28</v>
      </c>
      <c r="BS7" s="38">
        <v>116.42</v>
      </c>
      <c r="BT7" s="38">
        <v>115.72</v>
      </c>
      <c r="BU7" s="38">
        <v>96.1</v>
      </c>
      <c r="BV7" s="38">
        <v>99.07</v>
      </c>
      <c r="BW7" s="38">
        <v>99.99</v>
      </c>
      <c r="BX7" s="38">
        <v>100.65</v>
      </c>
      <c r="BY7" s="38">
        <v>99.87</v>
      </c>
      <c r="BZ7" s="38">
        <v>104.36</v>
      </c>
      <c r="CA7" s="38">
        <v>172.95</v>
      </c>
      <c r="CB7" s="38">
        <v>165.86</v>
      </c>
      <c r="CC7" s="38">
        <v>157.9</v>
      </c>
      <c r="CD7" s="38">
        <v>159.02000000000001</v>
      </c>
      <c r="CE7" s="38">
        <v>159.96</v>
      </c>
      <c r="CF7" s="38">
        <v>178.39</v>
      </c>
      <c r="CG7" s="38">
        <v>173.03</v>
      </c>
      <c r="CH7" s="38">
        <v>171.15</v>
      </c>
      <c r="CI7" s="38">
        <v>170.19</v>
      </c>
      <c r="CJ7" s="38">
        <v>171.81</v>
      </c>
      <c r="CK7" s="38">
        <v>165.71</v>
      </c>
      <c r="CL7" s="38">
        <v>57.87</v>
      </c>
      <c r="CM7" s="38">
        <v>55.67</v>
      </c>
      <c r="CN7" s="38">
        <v>54.27</v>
      </c>
      <c r="CO7" s="38">
        <v>52.41</v>
      </c>
      <c r="CP7" s="38">
        <v>67.349999999999994</v>
      </c>
      <c r="CQ7" s="38">
        <v>59.23</v>
      </c>
      <c r="CR7" s="38">
        <v>58.58</v>
      </c>
      <c r="CS7" s="38">
        <v>58.53</v>
      </c>
      <c r="CT7" s="38">
        <v>59.01</v>
      </c>
      <c r="CU7" s="38">
        <v>60.03</v>
      </c>
      <c r="CV7" s="38">
        <v>60.41</v>
      </c>
      <c r="CW7" s="38">
        <v>71.84</v>
      </c>
      <c r="CX7" s="38">
        <v>73.959999999999994</v>
      </c>
      <c r="CY7" s="38">
        <v>75.81</v>
      </c>
      <c r="CZ7" s="38">
        <v>78.42</v>
      </c>
      <c r="DA7" s="38">
        <v>80.56</v>
      </c>
      <c r="DB7" s="38">
        <v>85.53</v>
      </c>
      <c r="DC7" s="38">
        <v>85.23</v>
      </c>
      <c r="DD7" s="38">
        <v>85.26</v>
      </c>
      <c r="DE7" s="38">
        <v>85.37</v>
      </c>
      <c r="DF7" s="38">
        <v>84.81</v>
      </c>
      <c r="DG7" s="38">
        <v>89.93</v>
      </c>
      <c r="DH7" s="38">
        <v>43.5</v>
      </c>
      <c r="DI7" s="38">
        <v>43.77</v>
      </c>
      <c r="DJ7" s="38">
        <v>42.87</v>
      </c>
      <c r="DK7" s="38">
        <v>43.03</v>
      </c>
      <c r="DL7" s="38">
        <v>41.17</v>
      </c>
      <c r="DM7" s="38">
        <v>37.340000000000003</v>
      </c>
      <c r="DN7" s="38">
        <v>44.31</v>
      </c>
      <c r="DO7" s="38">
        <v>45.75</v>
      </c>
      <c r="DP7" s="38">
        <v>46.9</v>
      </c>
      <c r="DQ7" s="38">
        <v>47.28</v>
      </c>
      <c r="DR7" s="38">
        <v>48.12</v>
      </c>
      <c r="DS7" s="38">
        <v>33.659999999999997</v>
      </c>
      <c r="DT7" s="38">
        <v>34.31</v>
      </c>
      <c r="DU7" s="38">
        <v>38.29</v>
      </c>
      <c r="DV7" s="38">
        <v>39.03</v>
      </c>
      <c r="DW7" s="38">
        <v>37.72</v>
      </c>
      <c r="DX7" s="38">
        <v>8.39</v>
      </c>
      <c r="DY7" s="38">
        <v>10.09</v>
      </c>
      <c r="DZ7" s="38">
        <v>10.54</v>
      </c>
      <c r="EA7" s="38">
        <v>12.03</v>
      </c>
      <c r="EB7" s="38">
        <v>12.19</v>
      </c>
      <c r="EC7" s="38">
        <v>15.89</v>
      </c>
      <c r="ED7" s="38">
        <v>2.29</v>
      </c>
      <c r="EE7" s="38">
        <v>2.2999999999999998</v>
      </c>
      <c r="EF7" s="38">
        <v>1.82</v>
      </c>
      <c r="EG7" s="38">
        <v>1.61</v>
      </c>
      <c r="EH7" s="38">
        <v>1.33</v>
      </c>
      <c r="EI7" s="38">
        <v>0.59</v>
      </c>
      <c r="EJ7" s="38">
        <v>0.6</v>
      </c>
      <c r="EK7" s="38">
        <v>0.56000000000000005</v>
      </c>
      <c r="EL7" s="38">
        <v>0.61</v>
      </c>
      <c r="EM7" s="38">
        <v>0.51</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2019-01-22T01:08:44Z</cp:lastPrinted>
  <dcterms:created xsi:type="dcterms:W3CDTF">2018-12-03T08:32:18Z</dcterms:created>
  <dcterms:modified xsi:type="dcterms:W3CDTF">2019-01-22T01:08:46Z</dcterms:modified>
  <cp:category/>
</cp:coreProperties>
</file>