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公園計画室\00照会・回答・通知\庁外\H30\20190116 公営企業に係る経営比較分析表（平成29年度決算）の分析等について\回答\"/>
    </mc:Choice>
  </mc:AlternateContent>
  <workbookProtection workbookAlgorithmName="SHA-512" workbookHashValue="ribh59VhKL4V1KQauFxxB8AhD9qIyx/9uPNe9sWityQdE5OkuP61LXeMEWGqXkN8wg3LxWln+je5E8kNdKfHTw==" workbookSaltValue="n7Sdjmoj53oM/WYHHFc+3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IT76" i="4"/>
  <c r="CS51" i="4"/>
  <c r="HJ30" i="4"/>
  <c r="BZ76" i="4"/>
  <c r="MA51" i="4"/>
  <c r="C11" i="5"/>
  <c r="D11" i="5"/>
  <c r="E11" i="5"/>
  <c r="B11" i="5"/>
  <c r="BK76" i="4" l="1"/>
  <c r="LH51" i="4"/>
  <c r="IE76" i="4"/>
  <c r="BZ51" i="4"/>
  <c r="GQ30" i="4"/>
  <c r="LT76" i="4"/>
  <c r="GQ51" i="4"/>
  <c r="LH30" i="4"/>
  <c r="BZ30" i="4"/>
  <c r="FX30" i="4"/>
  <c r="BG30" i="4"/>
  <c r="LE76" i="4"/>
  <c r="KO30" i="4"/>
  <c r="AV76" i="4"/>
  <c r="KO51" i="4"/>
  <c r="HP76" i="4"/>
  <c r="BG51" i="4"/>
  <c r="FX51" i="4"/>
  <c r="HA76" i="4"/>
  <c r="AN51" i="4"/>
  <c r="FE30" i="4"/>
  <c r="AG76" i="4"/>
  <c r="FE51" i="4"/>
  <c r="AN30" i="4"/>
  <c r="JV51" i="4"/>
  <c r="KP76" i="4"/>
  <c r="JV30" i="4"/>
  <c r="JC51" i="4"/>
  <c r="KA76" i="4"/>
  <c r="EL51" i="4"/>
  <c r="JC30" i="4"/>
  <c r="U30" i="4"/>
  <c r="R76" i="4"/>
  <c r="GL76" i="4"/>
  <c r="U51" i="4"/>
  <c r="EL30" i="4"/>
</calcChain>
</file>

<file path=xl/sharedStrings.xml><?xml version="1.0" encoding="utf-8"?>
<sst xmlns="http://schemas.openxmlformats.org/spreadsheetml/2006/main" count="309" uniqueCount="151">
  <si>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</si>
  <si>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</si>
  <si>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</si>
  <si>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</si>
  <si>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</si>
  <si>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</si>
  <si>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</si>
  <si>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</si>
  <si>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</si>
  <si>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</si>
  <si>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</si>
  <si>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</si>
  <si>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</si>
  <si>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</si>
  <si>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</si>
  <si>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</si>
  <si>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</si>
  <si>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</si>
  <si>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</si>
  <si>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</si>
  <si>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</si>
  <si>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</si>
  <si>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</si>
  <si>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</si>
  <si>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</si>
  <si>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</si>
  <si>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</si>
  <si>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</si>
  <si>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</si>
  <si>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</si>
  <si>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</si>
  <si>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</si>
  <si>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</si>
  <si>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</si>
  <si>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</si>
  <si>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</si>
  <si>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</si>
  <si>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</si>
  <si>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</si>
  <si>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</si>
  <si>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</si>
  <si>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</si>
  <si>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</si>
  <si>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</si>
  <si>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</si>
  <si>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</si>
  <si>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</si>
  <si>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</si>
  <si>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</si>
  <si>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</si>
  <si>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</si>
  <si>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</si>
  <si>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</si>
  <si>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</si>
  <si>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</si>
  <si>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</si>
  <si>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</si>
  <si>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</si>
  <si>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</si>
  <si>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</si>
  <si>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</si>
  <si>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</si>
  <si>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</si>
  <si>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</si>
  <si>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</si>
  <si>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</si>
  <si>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</si>
  <si>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</si>
  <si>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</si>
  <si>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</si>
  <si>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</si>
  <si>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</si>
  <si>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</si>
  <si>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</si>
  <si>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</si>
  <si>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</si>
  <si>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</si>
  <si>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</si>
  <si>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</si>
  <si>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</si>
  <si>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</si>
  <si>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</si>
  <si>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</si>
  <si>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</si>
  <si>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</si>
  <si>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</si>
  <si>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</si>
  <si>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</si>
  <si>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</si>
  <si>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</si>
  <si>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</si>
  <si>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</si>
  <si>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</si>
  <si>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</si>
  <si>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</si>
  <si>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</si>
  <si>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</si>
  <si>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</si>
  <si>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</si>
  <si>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</si>
  <si>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</si>
  <si>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</si>
  <si>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</si>
  <si>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</si>
  <si>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</si>
  <si>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</si>
  <si>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</si>
  <si>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</si>
  <si>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</si>
  <si>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</si>
  <si>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</si>
  <si>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</si>
  <si>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</si>
  <si>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</si>
  <si>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</si>
  <si>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</si>
  <si>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</si>
  <si>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当該値(N-3)</t>
    <phoneticPr fontId="5"/>
  </si>
  <si>
    <t>当該値(N-3)</t>
    <phoneticPr fontId="5"/>
  </si>
  <si>
    <t>当該値(N-2)</t>
    <phoneticPr fontId="5"/>
  </si>
  <si>
    <t>当該値(N)</t>
    <phoneticPr fontId="5"/>
  </si>
  <si>
    <t>当該値(N-4)</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</si>
  <si>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</si>
  <si>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</si>
  <si>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</si>
  <si>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</si>
  <si>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</si>
  <si>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</si>
  <si>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</si>
  <si>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熱海市</t>
  </si>
  <si>
    <t>第２親水公園駐車場</t>
  </si>
  <si>
    <t>法非適用</t>
  </si>
  <si>
    <t>駐車場整備事業</t>
  </si>
  <si>
    <t>-</t>
  </si>
  <si>
    <t>Ａ２Ｂ２</t>
  </si>
  <si>
    <t>非設置</t>
  </si>
  <si>
    <t>該当数値なし</t>
  </si>
  <si>
    <t>届出駐車場</t>
  </si>
  <si>
    <t>地下式、広場式</t>
  </si>
  <si>
    <t>公共施設</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</si>
  <si>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</si>
  <si>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</si>
  <si>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</si>
  <si>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</si>
  <si>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</si>
  <si>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</si>
  <si>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</si>
  <si>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設置から18年が経過しており、設備などに老朽化が見られることから計画的に修繕等の設備投資を行っていく。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phoneticPr fontId="16"/>
  </si>
  <si>
    <t>　⑪稼働率は、前年と比較すると増加している。これは観光客数の増加が影響していると考えられる。一方で、類似施設の平均値を下回っているが、これは、第1親水公園駐車場が隣接されていることや半地下に設置されており認知度が低いことなどが考えられる。周辺施設の状況や観光客数の動向から稼働率を維持できると考えられる。</t>
    <rPh sb="2" eb="4">
      <t>カドウ</t>
    </rPh>
    <rPh sb="4" eb="5">
      <t>リツ</t>
    </rPh>
    <rPh sb="7" eb="9">
      <t>ゼンネン</t>
    </rPh>
    <rPh sb="10" eb="12">
      <t>ヒカク</t>
    </rPh>
    <rPh sb="15" eb="17">
      <t>ゾウカ</t>
    </rPh>
    <rPh sb="25" eb="28">
      <t>カンコウキャク</t>
    </rPh>
    <rPh sb="28" eb="29">
      <t>スウ</t>
    </rPh>
    <rPh sb="30" eb="32">
      <t>ゾウカ</t>
    </rPh>
    <rPh sb="33" eb="35">
      <t>エイキョウ</t>
    </rPh>
    <rPh sb="40" eb="41">
      <t>カンガ</t>
    </rPh>
    <rPh sb="46" eb="48">
      <t>イッポウ</t>
    </rPh>
    <rPh sb="50" eb="52">
      <t>ルイジ</t>
    </rPh>
    <rPh sb="52" eb="54">
      <t>シセツ</t>
    </rPh>
    <rPh sb="55" eb="57">
      <t>ヘイキン</t>
    </rPh>
    <rPh sb="57" eb="58">
      <t>チ</t>
    </rPh>
    <rPh sb="59" eb="61">
      <t>シタマワ</t>
    </rPh>
    <rPh sb="71" eb="72">
      <t>ダイ</t>
    </rPh>
    <rPh sb="73" eb="75">
      <t>シンスイ</t>
    </rPh>
    <rPh sb="75" eb="77">
      <t>コウエン</t>
    </rPh>
    <rPh sb="77" eb="80">
      <t>チュウシャジョウ</t>
    </rPh>
    <rPh sb="81" eb="83">
      <t>リンセツ</t>
    </rPh>
    <rPh sb="91" eb="92">
      <t>ハン</t>
    </rPh>
    <rPh sb="92" eb="94">
      <t>チカ</t>
    </rPh>
    <rPh sb="95" eb="97">
      <t>セッチ</t>
    </rPh>
    <rPh sb="102" eb="104">
      <t>ニンチ</t>
    </rPh>
    <rPh sb="104" eb="105">
      <t>ド</t>
    </rPh>
    <rPh sb="106" eb="107">
      <t>ヒク</t>
    </rPh>
    <rPh sb="113" eb="114">
      <t>カンガ</t>
    </rPh>
    <phoneticPr fontId="16"/>
  </si>
  <si>
    <t>　周辺施設の状況や観光客数の動向から今後も安定的な利用が見込めるため、計画的に設備投資を行い、施設の維持を行っていく。
　周辺には市営駐車場も複数あることから、それらを含めて、周辺の状況や利用頻度等を踏まえた将来的な駐車場のあり方についても検討していく必要がある。
　なお、平成31年度からは指定管理者制度を導入予定であり、経費の節減に努め、更新投資等に充てる財源を確保しつつ健全経営に努める。</t>
    <rPh sb="9" eb="11">
      <t>カンコウ</t>
    </rPh>
    <rPh sb="11" eb="13">
      <t>キャクスウ</t>
    </rPh>
    <rPh sb="14" eb="16">
      <t>ドウコウ</t>
    </rPh>
    <phoneticPr fontId="16"/>
  </si>
  <si>
    <r>
      <t>　①収益的収支比率は100％を超え、類似施設平均値も上回っている。</t>
    </r>
    <r>
      <rPr>
        <sz val="11"/>
        <color rgb="FFFF0000"/>
        <rFont val="ＭＳ ゴシック"/>
        <family val="3"/>
        <charset val="128"/>
      </rPr>
      <t>⑤EBITDAは類似施設平均値を下回っているものの、前年との比較では数値が改善している。これは</t>
    </r>
    <r>
      <rPr>
        <sz val="11"/>
        <rFont val="ＭＳ ゴシック"/>
        <family val="3"/>
        <charset val="128"/>
      </rPr>
      <t xml:space="preserve">立地の状況から夏期などに利用が増加したためと考えられる。
　④売上高GOP比率は類似施設平均値より高くなっているが、これは定期駐車（月極め）により安定的な収入の確保ができていることが要因と考えられる。
　②他会計補助金比率は0％であり、③駐車台数1台当たりの他会計補助金額も発生しておらず健全な経営を行っている。
　今後は、指定管理者制度の導入などにより経費節減に努め、更新投資等に充てる財源を確保しつつ健全経営に努める。
</t>
    </r>
    <rPh sb="26" eb="28">
      <t>ウワマワ</t>
    </rPh>
    <rPh sb="95" eb="97">
      <t>ゾウカ</t>
    </rPh>
    <rPh sb="141" eb="143">
      <t>テイキ</t>
    </rPh>
    <rPh sb="143" eb="145">
      <t>チュウシャ</t>
    </rPh>
    <rPh sb="146" eb="148">
      <t>ツキギメ</t>
    </rPh>
    <rPh sb="153" eb="156">
      <t>アンテイテキ</t>
    </rPh>
    <rPh sb="157" eb="159">
      <t>シュウニュウ</t>
    </rPh>
    <rPh sb="160" eb="162">
      <t>カクホ</t>
    </rPh>
    <rPh sb="224" eb="226">
      <t>ケンゼン</t>
    </rPh>
    <rPh sb="227" eb="229">
      <t>ケイエイ</t>
    </rPh>
    <rPh sb="230" eb="231">
      <t>オコナ</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</si>
</sst>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132.80000000000001</c:v>
                </c:pt>
                <c:pt idx="4">
                  <c:v>149.80000000000001</c:v>
                </c:pt>
              </c:numCache>
            </c:numRef>
          </c:val>
          <c:extLst xmlns:c16r2="http://schemas.microsoft.com/office/drawing/2015/06/chart">
            <c:ext xmlns:c16="http://schemas.microsoft.com/office/drawing/2014/chart" uri="{C3380CC4-5D6E-409C-BE32-E72D297353CC}">
              <c16:uniqueId val="{00000000-40F1-4257-9A43-FFCD1238BA3D}"/>
            </c:ext>
          </c:extLst>
        </c:ser>
        <c:dLbls>
          <c:showLegendKey val="0"/>
          <c:showVal val="0"/>
          <c:showCatName val="0"/>
          <c:showSerName val="0"/>
          <c:showPercent val="0"/>
          <c:showBubbleSize val="0"/>
        </c:dLbls>
        <c:gapWidth val="150"/>
        <c:axId val="529954720"/>
        <c:axId val="529955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120.7</c:v>
                </c:pt>
                <c:pt idx="1">
                  <c:v>135.30000000000001</c:v>
                </c:pt>
                <c:pt idx="2">
                  <c:v>133.5</c:v>
                </c:pt>
                <c:pt idx="3">
                  <c:v>136.30000000000001</c:v>
                </c:pt>
                <c:pt idx="4">
                  <c:v>130.9</c:v>
                </c:pt>
              </c:numCache>
            </c:numRef>
          </c:val>
          <c:smooth val="0"/>
          <c:extLst xmlns:c16r2="http://schemas.microsoft.com/office/drawing/2015/06/chart">
            <c:ext xmlns:c16="http://schemas.microsoft.com/office/drawing/2014/chart" uri="{C3380CC4-5D6E-409C-BE32-E72D297353CC}">
              <c16:uniqueId val="{00000001-40F1-4257-9A43-FFCD1238BA3D}"/>
            </c:ext>
          </c:extLst>
        </c:ser>
        <c:dLbls>
          <c:showLegendKey val="0"/>
          <c:showVal val="0"/>
          <c:showCatName val="0"/>
          <c:showSerName val="0"/>
          <c:showPercent val="0"/>
          <c:showBubbleSize val="0"/>
        </c:dLbls>
        <c:marker val="1"/>
        <c:smooth val="0"/>
        <c:axId val="529954720"/>
        <c:axId val="529955896"/>
      </c:lineChart>
      <c:dateAx>
        <c:axId val="529954720"/>
        <c:scaling>
          <c:orientation val="minMax"/>
        </c:scaling>
        <c:delete val="1"/>
        <c:axPos val="b"/>
        <c:numFmt formatCode="ge" sourceLinked="1"/>
        <c:majorTickMark val="none"/>
        <c:minorTickMark val="none"/>
        <c:tickLblPos val="none"/>
        <c:crossAx val="529955896"/>
        <c:crosses val="autoZero"/>
        <c:auto val="1"/>
        <c:lblOffset val="100"/>
        <c:baseTimeUnit val="years"/>
      </c:dateAx>
      <c:valAx>
        <c:axId val="529955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29954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A315-4111-9553-2E7AE9F0E446}"/>
            </c:ext>
          </c:extLst>
        </c:ser>
        <c:dLbls>
          <c:showLegendKey val="0"/>
          <c:showVal val="0"/>
          <c:showCatName val="0"/>
          <c:showSerName val="0"/>
          <c:showPercent val="0"/>
          <c:showBubbleSize val="0"/>
        </c:dLbls>
        <c:gapWidth val="150"/>
        <c:axId val="530252376"/>
        <c:axId val="53025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192.7</c:v>
                </c:pt>
                <c:pt idx="1">
                  <c:v>141.9</c:v>
                </c:pt>
                <c:pt idx="2">
                  <c:v>181.6</c:v>
                </c:pt>
                <c:pt idx="3">
                  <c:v>148.9</c:v>
                </c:pt>
                <c:pt idx="4">
                  <c:v>135.30000000000001</c:v>
                </c:pt>
              </c:numCache>
            </c:numRef>
          </c:val>
          <c:smooth val="0"/>
          <c:extLst xmlns:c16r2="http://schemas.microsoft.com/office/drawing/2015/06/chart">
            <c:ext xmlns:c16="http://schemas.microsoft.com/office/drawing/2014/chart" uri="{C3380CC4-5D6E-409C-BE32-E72D297353CC}">
              <c16:uniqueId val="{00000001-A315-4111-9553-2E7AE9F0E446}"/>
            </c:ext>
          </c:extLst>
        </c:ser>
        <c:dLbls>
          <c:showLegendKey val="0"/>
          <c:showVal val="0"/>
          <c:showCatName val="0"/>
          <c:showSerName val="0"/>
          <c:showPercent val="0"/>
          <c:showBubbleSize val="0"/>
        </c:dLbls>
        <c:marker val="1"/>
        <c:smooth val="0"/>
        <c:axId val="530252376"/>
        <c:axId val="530251592"/>
      </c:lineChart>
      <c:dateAx>
        <c:axId val="530252376"/>
        <c:scaling>
          <c:orientation val="minMax"/>
        </c:scaling>
        <c:delete val="1"/>
        <c:axPos val="b"/>
        <c:numFmt formatCode="ge" sourceLinked="1"/>
        <c:majorTickMark val="none"/>
        <c:minorTickMark val="none"/>
        <c:tickLblPos val="none"/>
        <c:crossAx val="530251592"/>
        <c:crosses val="autoZero"/>
        <c:auto val="1"/>
        <c:lblOffset val="100"/>
        <c:baseTimeUnit val="years"/>
      </c:dateAx>
      <c:valAx>
        <c:axId val="530251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025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45E8-4DCE-B753-705E1ACBD3DB}"/>
            </c:ext>
          </c:extLst>
        </c:ser>
        <c:dLbls>
          <c:showLegendKey val="0"/>
          <c:showVal val="0"/>
          <c:showCatName val="0"/>
          <c:showSerName val="0"/>
          <c:showPercent val="0"/>
          <c:showBubbleSize val="0"/>
        </c:dLbls>
        <c:gapWidth val="150"/>
        <c:axId val="530251200"/>
        <c:axId val="53025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45E8-4DCE-B753-705E1ACBD3DB}"/>
            </c:ext>
          </c:extLst>
        </c:ser>
        <c:dLbls>
          <c:showLegendKey val="0"/>
          <c:showVal val="0"/>
          <c:showCatName val="0"/>
          <c:showSerName val="0"/>
          <c:showPercent val="0"/>
          <c:showBubbleSize val="0"/>
        </c:dLbls>
        <c:marker val="1"/>
        <c:smooth val="0"/>
        <c:axId val="530251200"/>
        <c:axId val="530252768"/>
      </c:lineChart>
      <c:dateAx>
        <c:axId val="530251200"/>
        <c:scaling>
          <c:orientation val="minMax"/>
        </c:scaling>
        <c:delete val="1"/>
        <c:axPos val="b"/>
        <c:numFmt formatCode="ge" sourceLinked="1"/>
        <c:majorTickMark val="none"/>
        <c:minorTickMark val="none"/>
        <c:tickLblPos val="none"/>
        <c:crossAx val="530252768"/>
        <c:crosses val="autoZero"/>
        <c:auto val="1"/>
        <c:lblOffset val="100"/>
        <c:baseTimeUnit val="years"/>
      </c:dateAx>
      <c:valAx>
        <c:axId val="5302527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302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67C3-4F26-8060-7ACD0C5B0899}"/>
            </c:ext>
          </c:extLst>
        </c:ser>
        <c:dLbls>
          <c:showLegendKey val="0"/>
          <c:showVal val="0"/>
          <c:showCatName val="0"/>
          <c:showSerName val="0"/>
          <c:showPercent val="0"/>
          <c:showBubbleSize val="0"/>
        </c:dLbls>
        <c:gapWidth val="150"/>
        <c:axId val="480054856"/>
        <c:axId val="48005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67C3-4F26-8060-7ACD0C5B0899}"/>
            </c:ext>
          </c:extLst>
        </c:ser>
        <c:dLbls>
          <c:showLegendKey val="0"/>
          <c:showVal val="0"/>
          <c:showCatName val="0"/>
          <c:showSerName val="0"/>
          <c:showPercent val="0"/>
          <c:showBubbleSize val="0"/>
        </c:dLbls>
        <c:marker val="1"/>
        <c:smooth val="0"/>
        <c:axId val="480054856"/>
        <c:axId val="480055640"/>
      </c:lineChart>
      <c:dateAx>
        <c:axId val="480054856"/>
        <c:scaling>
          <c:orientation val="minMax"/>
        </c:scaling>
        <c:delete val="1"/>
        <c:axPos val="b"/>
        <c:numFmt formatCode="ge" sourceLinked="1"/>
        <c:majorTickMark val="none"/>
        <c:minorTickMark val="none"/>
        <c:tickLblPos val="none"/>
        <c:crossAx val="480055640"/>
        <c:crosses val="autoZero"/>
        <c:auto val="1"/>
        <c:lblOffset val="100"/>
        <c:baseTimeUnit val="years"/>
      </c:dateAx>
      <c:valAx>
        <c:axId val="480055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054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9B74-467B-99C8-68B9E85D9D01}"/>
            </c:ext>
          </c:extLst>
        </c:ser>
        <c:dLbls>
          <c:showLegendKey val="0"/>
          <c:showVal val="0"/>
          <c:showCatName val="0"/>
          <c:showSerName val="0"/>
          <c:showPercent val="0"/>
          <c:showBubbleSize val="0"/>
        </c:dLbls>
        <c:gapWidth val="150"/>
        <c:axId val="480056424"/>
        <c:axId val="480054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10.4</c:v>
                </c:pt>
                <c:pt idx="1">
                  <c:v>7.6</c:v>
                </c:pt>
                <c:pt idx="2">
                  <c:v>7.1</c:v>
                </c:pt>
                <c:pt idx="3">
                  <c:v>5.5</c:v>
                </c:pt>
                <c:pt idx="4">
                  <c:v>5.2</c:v>
                </c:pt>
              </c:numCache>
            </c:numRef>
          </c:val>
          <c:smooth val="0"/>
          <c:extLst xmlns:c16r2="http://schemas.microsoft.com/office/drawing/2015/06/chart">
            <c:ext xmlns:c16="http://schemas.microsoft.com/office/drawing/2014/chart" uri="{C3380CC4-5D6E-409C-BE32-E72D297353CC}">
              <c16:uniqueId val="{00000001-9B74-467B-99C8-68B9E85D9D01}"/>
            </c:ext>
          </c:extLst>
        </c:ser>
        <c:dLbls>
          <c:showLegendKey val="0"/>
          <c:showVal val="0"/>
          <c:showCatName val="0"/>
          <c:showSerName val="0"/>
          <c:showPercent val="0"/>
          <c:showBubbleSize val="0"/>
        </c:dLbls>
        <c:marker val="1"/>
        <c:smooth val="0"/>
        <c:axId val="480056424"/>
        <c:axId val="480054072"/>
      </c:lineChart>
      <c:dateAx>
        <c:axId val="480056424"/>
        <c:scaling>
          <c:orientation val="minMax"/>
        </c:scaling>
        <c:delete val="1"/>
        <c:axPos val="b"/>
        <c:numFmt formatCode="ge" sourceLinked="1"/>
        <c:majorTickMark val="none"/>
        <c:minorTickMark val="none"/>
        <c:tickLblPos val="none"/>
        <c:crossAx val="480054072"/>
        <c:crosses val="autoZero"/>
        <c:auto val="1"/>
        <c:lblOffset val="100"/>
        <c:baseTimeUnit val="years"/>
      </c:dateAx>
      <c:valAx>
        <c:axId val="480054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056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0</c:v>
                </c:pt>
                <c:pt idx="4">
                  <c:v>0</c:v>
                </c:pt>
              </c:numCache>
            </c:numRef>
          </c:val>
          <c:extLst xmlns:c16r2="http://schemas.microsoft.com/office/drawing/2015/06/chart">
            <c:ext xmlns:c16="http://schemas.microsoft.com/office/drawing/2014/chart" uri="{C3380CC4-5D6E-409C-BE32-E72D297353CC}">
              <c16:uniqueId val="{00000000-8EB2-4435-ADAE-D5EB64D90F0D}"/>
            </c:ext>
          </c:extLst>
        </c:ser>
        <c:dLbls>
          <c:showLegendKey val="0"/>
          <c:showVal val="0"/>
          <c:showCatName val="0"/>
          <c:showSerName val="0"/>
          <c:showPercent val="0"/>
          <c:showBubbleSize val="0"/>
        </c:dLbls>
        <c:gapWidth val="150"/>
        <c:axId val="82226536"/>
        <c:axId val="48076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143</c:v>
                </c:pt>
                <c:pt idx="1">
                  <c:v>79</c:v>
                </c:pt>
                <c:pt idx="2">
                  <c:v>56</c:v>
                </c:pt>
                <c:pt idx="3">
                  <c:v>42</c:v>
                </c:pt>
                <c:pt idx="4">
                  <c:v>44</c:v>
                </c:pt>
              </c:numCache>
            </c:numRef>
          </c:val>
          <c:smooth val="0"/>
          <c:extLst xmlns:c16r2="http://schemas.microsoft.com/office/drawing/2015/06/chart">
            <c:ext xmlns:c16="http://schemas.microsoft.com/office/drawing/2014/chart" uri="{C3380CC4-5D6E-409C-BE32-E72D297353CC}">
              <c16:uniqueId val="{00000001-8EB2-4435-ADAE-D5EB64D90F0D}"/>
            </c:ext>
          </c:extLst>
        </c:ser>
        <c:dLbls>
          <c:showLegendKey val="0"/>
          <c:showVal val="0"/>
          <c:showCatName val="0"/>
          <c:showSerName val="0"/>
          <c:showPercent val="0"/>
          <c:showBubbleSize val="0"/>
        </c:dLbls>
        <c:marker val="1"/>
        <c:smooth val="0"/>
        <c:axId val="82226536"/>
        <c:axId val="480765192"/>
      </c:lineChart>
      <c:dateAx>
        <c:axId val="82226536"/>
        <c:scaling>
          <c:orientation val="minMax"/>
        </c:scaling>
        <c:delete val="1"/>
        <c:axPos val="b"/>
        <c:numFmt formatCode="ge" sourceLinked="1"/>
        <c:majorTickMark val="none"/>
        <c:minorTickMark val="none"/>
        <c:tickLblPos val="none"/>
        <c:crossAx val="480765192"/>
        <c:crosses val="autoZero"/>
        <c:auto val="1"/>
        <c:lblOffset val="100"/>
        <c:baseTimeUnit val="years"/>
      </c:dateAx>
      <c:valAx>
        <c:axId val="480765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226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84.2</c:v>
                </c:pt>
                <c:pt idx="4">
                  <c:v>94.7</c:v>
                </c:pt>
              </c:numCache>
            </c:numRef>
          </c:val>
          <c:extLst xmlns:c16r2="http://schemas.microsoft.com/office/drawing/2015/06/chart">
            <c:ext xmlns:c16="http://schemas.microsoft.com/office/drawing/2014/chart" uri="{C3380CC4-5D6E-409C-BE32-E72D297353CC}">
              <c16:uniqueId val="{00000000-BA19-4CB5-B1CA-AC65380A5159}"/>
            </c:ext>
          </c:extLst>
        </c:ser>
        <c:dLbls>
          <c:showLegendKey val="0"/>
          <c:showVal val="0"/>
          <c:showCatName val="0"/>
          <c:showSerName val="0"/>
          <c:showPercent val="0"/>
          <c:showBubbleSize val="0"/>
        </c:dLbls>
        <c:gapWidth val="150"/>
        <c:axId val="480765976"/>
        <c:axId val="4807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172.8</c:v>
                </c:pt>
                <c:pt idx="1">
                  <c:v>167.7</c:v>
                </c:pt>
                <c:pt idx="2">
                  <c:v>169.3</c:v>
                </c:pt>
                <c:pt idx="3">
                  <c:v>166.6</c:v>
                </c:pt>
                <c:pt idx="4">
                  <c:v>227.1</c:v>
                </c:pt>
              </c:numCache>
            </c:numRef>
          </c:val>
          <c:smooth val="0"/>
          <c:extLst xmlns:c16r2="http://schemas.microsoft.com/office/drawing/2015/06/chart">
            <c:ext xmlns:c16="http://schemas.microsoft.com/office/drawing/2014/chart" uri="{C3380CC4-5D6E-409C-BE32-E72D297353CC}">
              <c16:uniqueId val="{00000001-BA19-4CB5-B1CA-AC65380A5159}"/>
            </c:ext>
          </c:extLst>
        </c:ser>
        <c:dLbls>
          <c:showLegendKey val="0"/>
          <c:showVal val="0"/>
          <c:showCatName val="0"/>
          <c:showSerName val="0"/>
          <c:showPercent val="0"/>
          <c:showBubbleSize val="0"/>
        </c:dLbls>
        <c:marker val="1"/>
        <c:smooth val="0"/>
        <c:axId val="480765976"/>
        <c:axId val="480766368"/>
      </c:lineChart>
      <c:dateAx>
        <c:axId val="480765976"/>
        <c:scaling>
          <c:orientation val="minMax"/>
        </c:scaling>
        <c:delete val="1"/>
        <c:axPos val="b"/>
        <c:numFmt formatCode="ge" sourceLinked="1"/>
        <c:majorTickMark val="none"/>
        <c:minorTickMark val="none"/>
        <c:tickLblPos val="none"/>
        <c:crossAx val="480766368"/>
        <c:crosses val="autoZero"/>
        <c:auto val="1"/>
        <c:lblOffset val="100"/>
        <c:baseTimeUnit val="years"/>
      </c:dateAx>
      <c:valAx>
        <c:axId val="4807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65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65.099999999999994</c:v>
                </c:pt>
                <c:pt idx="4">
                  <c:v>63.9</c:v>
                </c:pt>
              </c:numCache>
            </c:numRef>
          </c:val>
          <c:extLst xmlns:c16r2="http://schemas.microsoft.com/office/drawing/2015/06/chart">
            <c:ext xmlns:c16="http://schemas.microsoft.com/office/drawing/2014/chart" uri="{C3380CC4-5D6E-409C-BE32-E72D297353CC}">
              <c16:uniqueId val="{00000000-9CEA-42C1-8632-FD176BAAE639}"/>
            </c:ext>
          </c:extLst>
        </c:ser>
        <c:dLbls>
          <c:showLegendKey val="0"/>
          <c:showVal val="0"/>
          <c:showCatName val="0"/>
          <c:showSerName val="0"/>
          <c:showPercent val="0"/>
          <c:showBubbleSize val="0"/>
        </c:dLbls>
        <c:gapWidth val="150"/>
        <c:axId val="480767152"/>
        <c:axId val="480767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15.3</c:v>
                </c:pt>
                <c:pt idx="1">
                  <c:v>11.2</c:v>
                </c:pt>
                <c:pt idx="2">
                  <c:v>8</c:v>
                </c:pt>
                <c:pt idx="3">
                  <c:v>13.7</c:v>
                </c:pt>
                <c:pt idx="4">
                  <c:v>7.5</c:v>
                </c:pt>
              </c:numCache>
            </c:numRef>
          </c:val>
          <c:smooth val="0"/>
          <c:extLst xmlns:c16r2="http://schemas.microsoft.com/office/drawing/2015/06/chart">
            <c:ext xmlns:c16="http://schemas.microsoft.com/office/drawing/2014/chart" uri="{C3380CC4-5D6E-409C-BE32-E72D297353CC}">
              <c16:uniqueId val="{00000001-9CEA-42C1-8632-FD176BAAE639}"/>
            </c:ext>
          </c:extLst>
        </c:ser>
        <c:dLbls>
          <c:showLegendKey val="0"/>
          <c:showVal val="0"/>
          <c:showCatName val="0"/>
          <c:showSerName val="0"/>
          <c:showPercent val="0"/>
          <c:showBubbleSize val="0"/>
        </c:dLbls>
        <c:marker val="1"/>
        <c:smooth val="0"/>
        <c:axId val="480767152"/>
        <c:axId val="480767544"/>
      </c:lineChart>
      <c:dateAx>
        <c:axId val="480767152"/>
        <c:scaling>
          <c:orientation val="minMax"/>
        </c:scaling>
        <c:delete val="1"/>
        <c:axPos val="b"/>
        <c:numFmt formatCode="ge" sourceLinked="1"/>
        <c:majorTickMark val="none"/>
        <c:minorTickMark val="none"/>
        <c:tickLblPos val="none"/>
        <c:crossAx val="480767544"/>
        <c:crosses val="autoZero"/>
        <c:auto val="1"/>
        <c:lblOffset val="100"/>
        <c:baseTimeUnit val="years"/>
      </c:dateAx>
      <c:valAx>
        <c:axId val="480767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076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5561</c:v>
                </c:pt>
                <c:pt idx="4">
                  <c:v>6085</c:v>
                </c:pt>
              </c:numCache>
            </c:numRef>
          </c:val>
          <c:extLst xmlns:c16r2="http://schemas.microsoft.com/office/drawing/2015/06/chart">
            <c:ext xmlns:c16="http://schemas.microsoft.com/office/drawing/2014/chart" uri="{C3380CC4-5D6E-409C-BE32-E72D297353CC}">
              <c16:uniqueId val="{00000000-3FBE-45A9-B588-0B7C09F5B0E2}"/>
            </c:ext>
          </c:extLst>
        </c:ser>
        <c:dLbls>
          <c:showLegendKey val="0"/>
          <c:showVal val="0"/>
          <c:showCatName val="0"/>
          <c:showSerName val="0"/>
          <c:showPercent val="0"/>
          <c:showBubbleSize val="0"/>
        </c:dLbls>
        <c:gapWidth val="150"/>
        <c:axId val="480768328"/>
        <c:axId val="48076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19003</c:v>
                </c:pt>
                <c:pt idx="1">
                  <c:v>19615</c:v>
                </c:pt>
                <c:pt idx="2">
                  <c:v>21116</c:v>
                </c:pt>
                <c:pt idx="3">
                  <c:v>20714</c:v>
                </c:pt>
                <c:pt idx="4">
                  <c:v>16622</c:v>
                </c:pt>
              </c:numCache>
            </c:numRef>
          </c:val>
          <c:smooth val="0"/>
          <c:extLst xmlns:c16r2="http://schemas.microsoft.com/office/drawing/2015/06/chart">
            <c:ext xmlns:c16="http://schemas.microsoft.com/office/drawing/2014/chart" uri="{C3380CC4-5D6E-409C-BE32-E72D297353CC}">
              <c16:uniqueId val="{00000001-3FBE-45A9-B588-0B7C09F5B0E2}"/>
            </c:ext>
          </c:extLst>
        </c:ser>
        <c:dLbls>
          <c:showLegendKey val="0"/>
          <c:showVal val="0"/>
          <c:showCatName val="0"/>
          <c:showSerName val="0"/>
          <c:showPercent val="0"/>
          <c:showBubbleSize val="0"/>
        </c:dLbls>
        <c:marker val="1"/>
        <c:smooth val="0"/>
        <c:axId val="480768328"/>
        <c:axId val="480768720"/>
      </c:lineChart>
      <c:dateAx>
        <c:axId val="480768328"/>
        <c:scaling>
          <c:orientation val="minMax"/>
        </c:scaling>
        <c:delete val="1"/>
        <c:axPos val="b"/>
        <c:numFmt formatCode="ge" sourceLinked="1"/>
        <c:majorTickMark val="none"/>
        <c:minorTickMark val="none"/>
        <c:tickLblPos val="none"/>
        <c:crossAx val="480768720"/>
        <c:crosses val="autoZero"/>
        <c:auto val="1"/>
        <c:lblOffset val="100"/>
        <c:baseTimeUnit val="years"/>
      </c:dateAx>
      <c:valAx>
        <c:axId val="480768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0768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M1" zoomScale="80" zoomScaleNormal="80" zoomScaleSheetLayoutView="70" workbookViewId="0">
      <selection activeCell="ND15" sqref="ND15:NR30"/>
    </sheetView>
  </sheetViews>
  <sheetFormatPr defaultColWidth="2.625" defaultRowHeight="13.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c r="A6" s="2"/>
      <c r="B6" s="81" t="str">
        <f>データ!H6&amp;"　"&amp;データ!I6</f>
        <v>静岡県熱海市　第２親水公園駐車場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2419</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地下式、広場式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216</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150</v>
      </c>
      <c r="NE15" s="112"/>
      <c r="NF15" s="112"/>
      <c r="NG15" s="112"/>
      <c r="NH15" s="112"/>
      <c r="NI15" s="112"/>
      <c r="NJ15" s="112"/>
      <c r="NK15" s="112"/>
      <c r="NL15" s="112"/>
      <c r="NM15" s="112"/>
      <c r="NN15" s="112"/>
      <c r="NO15" s="112"/>
      <c r="NP15" s="112"/>
      <c r="NQ15" s="112"/>
      <c r="NR15" s="113"/>
    </row>
    <row r="16" spans="1:382" ht="13.5" customHeight="1">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f>データ!AB7</f>
        <v>132.80000000000001</v>
      </c>
      <c r="CA31" s="118"/>
      <c r="CB31" s="118"/>
      <c r="CC31" s="118"/>
      <c r="CD31" s="118"/>
      <c r="CE31" s="118"/>
      <c r="CF31" s="118"/>
      <c r="CG31" s="118"/>
      <c r="CH31" s="118"/>
      <c r="CI31" s="118"/>
      <c r="CJ31" s="118"/>
      <c r="CK31" s="118"/>
      <c r="CL31" s="118"/>
      <c r="CM31" s="118"/>
      <c r="CN31" s="118"/>
      <c r="CO31" s="118"/>
      <c r="CP31" s="118"/>
      <c r="CQ31" s="118"/>
      <c r="CR31" s="118"/>
      <c r="CS31" s="118">
        <f>データ!AC7</f>
        <v>149.80000000000001</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f>データ!DN7</f>
        <v>84.2</v>
      </c>
      <c r="LI31" s="120"/>
      <c r="LJ31" s="120"/>
      <c r="LK31" s="120"/>
      <c r="LL31" s="120"/>
      <c r="LM31" s="120"/>
      <c r="LN31" s="120"/>
      <c r="LO31" s="120"/>
      <c r="LP31" s="120"/>
      <c r="LQ31" s="120"/>
      <c r="LR31" s="120"/>
      <c r="LS31" s="120"/>
      <c r="LT31" s="120"/>
      <c r="LU31" s="120"/>
      <c r="LV31" s="120"/>
      <c r="LW31" s="120"/>
      <c r="LX31" s="120"/>
      <c r="LY31" s="120"/>
      <c r="LZ31" s="121"/>
      <c r="MA31" s="119">
        <f>データ!DO7</f>
        <v>94.7</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c r="A32" s="2"/>
      <c r="B32" s="22"/>
      <c r="C32" s="4"/>
      <c r="D32" s="4"/>
      <c r="E32" s="4"/>
      <c r="F32" s="4"/>
      <c r="G32" s="4"/>
      <c r="H32" s="4"/>
      <c r="I32" s="28"/>
      <c r="J32" s="115" t="s">
        <v>29</v>
      </c>
      <c r="K32" s="116"/>
      <c r="L32" s="116"/>
      <c r="M32" s="116"/>
      <c r="N32" s="116"/>
      <c r="O32" s="116"/>
      <c r="P32" s="116"/>
      <c r="Q32" s="116"/>
      <c r="R32" s="116"/>
      <c r="S32" s="116"/>
      <c r="T32" s="117"/>
      <c r="U32" s="118">
        <f>データ!AD7</f>
        <v>120.7</v>
      </c>
      <c r="V32" s="118"/>
      <c r="W32" s="118"/>
      <c r="X32" s="118"/>
      <c r="Y32" s="118"/>
      <c r="Z32" s="118"/>
      <c r="AA32" s="118"/>
      <c r="AB32" s="118"/>
      <c r="AC32" s="118"/>
      <c r="AD32" s="118"/>
      <c r="AE32" s="118"/>
      <c r="AF32" s="118"/>
      <c r="AG32" s="118"/>
      <c r="AH32" s="118"/>
      <c r="AI32" s="118"/>
      <c r="AJ32" s="118"/>
      <c r="AK32" s="118"/>
      <c r="AL32" s="118"/>
      <c r="AM32" s="118"/>
      <c r="AN32" s="118">
        <f>データ!AE7</f>
        <v>135.30000000000001</v>
      </c>
      <c r="AO32" s="118"/>
      <c r="AP32" s="118"/>
      <c r="AQ32" s="118"/>
      <c r="AR32" s="118"/>
      <c r="AS32" s="118"/>
      <c r="AT32" s="118"/>
      <c r="AU32" s="118"/>
      <c r="AV32" s="118"/>
      <c r="AW32" s="118"/>
      <c r="AX32" s="118"/>
      <c r="AY32" s="118"/>
      <c r="AZ32" s="118"/>
      <c r="BA32" s="118"/>
      <c r="BB32" s="118"/>
      <c r="BC32" s="118"/>
      <c r="BD32" s="118"/>
      <c r="BE32" s="118"/>
      <c r="BF32" s="118"/>
      <c r="BG32" s="118">
        <f>データ!AF7</f>
        <v>133.5</v>
      </c>
      <c r="BH32" s="118"/>
      <c r="BI32" s="118"/>
      <c r="BJ32" s="118"/>
      <c r="BK32" s="118"/>
      <c r="BL32" s="118"/>
      <c r="BM32" s="118"/>
      <c r="BN32" s="118"/>
      <c r="BO32" s="118"/>
      <c r="BP32" s="118"/>
      <c r="BQ32" s="118"/>
      <c r="BR32" s="118"/>
      <c r="BS32" s="118"/>
      <c r="BT32" s="118"/>
      <c r="BU32" s="118"/>
      <c r="BV32" s="118"/>
      <c r="BW32" s="118"/>
      <c r="BX32" s="118"/>
      <c r="BY32" s="118"/>
      <c r="BZ32" s="118">
        <f>データ!AG7</f>
        <v>136.30000000000001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130.9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10.4</v>
      </c>
      <c r="EM32" s="118"/>
      <c r="EN32" s="118"/>
      <c r="EO32" s="118"/>
      <c r="EP32" s="118"/>
      <c r="EQ32" s="118"/>
      <c r="ER32" s="118"/>
      <c r="ES32" s="118"/>
      <c r="ET32" s="118"/>
      <c r="EU32" s="118"/>
      <c r="EV32" s="118"/>
      <c r="EW32" s="118"/>
      <c r="EX32" s="118"/>
      <c r="EY32" s="118"/>
      <c r="EZ32" s="118"/>
      <c r="FA32" s="118"/>
      <c r="FB32" s="118"/>
      <c r="FC32" s="118"/>
      <c r="FD32" s="118"/>
      <c r="FE32" s="118">
        <f>データ!AP7</f>
        <v>7.6</v>
      </c>
      <c r="FF32" s="118"/>
      <c r="FG32" s="118"/>
      <c r="FH32" s="118"/>
      <c r="FI32" s="118"/>
      <c r="FJ32" s="118"/>
      <c r="FK32" s="118"/>
      <c r="FL32" s="118"/>
      <c r="FM32" s="118"/>
      <c r="FN32" s="118"/>
      <c r="FO32" s="118"/>
      <c r="FP32" s="118"/>
      <c r="FQ32" s="118"/>
      <c r="FR32" s="118"/>
      <c r="FS32" s="118"/>
      <c r="FT32" s="118"/>
      <c r="FU32" s="118"/>
      <c r="FV32" s="118"/>
      <c r="FW32" s="118"/>
      <c r="FX32" s="118">
        <f>データ!AQ7</f>
        <v>7.1</v>
      </c>
      <c r="FY32" s="118"/>
      <c r="FZ32" s="118"/>
      <c r="GA32" s="118"/>
      <c r="GB32" s="118"/>
      <c r="GC32" s="118"/>
      <c r="GD32" s="118"/>
      <c r="GE32" s="118"/>
      <c r="GF32" s="118"/>
      <c r="GG32" s="118"/>
      <c r="GH32" s="118"/>
      <c r="GI32" s="118"/>
      <c r="GJ32" s="118"/>
      <c r="GK32" s="118"/>
      <c r="GL32" s="118"/>
      <c r="GM32" s="118"/>
      <c r="GN32" s="118"/>
      <c r="GO32" s="118"/>
      <c r="GP32" s="118"/>
      <c r="GQ32" s="118">
        <f>データ!AR7</f>
        <v>5.5</v>
      </c>
      <c r="GR32" s="118"/>
      <c r="GS32" s="118"/>
      <c r="GT32" s="118"/>
      <c r="GU32" s="118"/>
      <c r="GV32" s="118"/>
      <c r="GW32" s="118"/>
      <c r="GX32" s="118"/>
      <c r="GY32" s="118"/>
      <c r="GZ32" s="118"/>
      <c r="HA32" s="118"/>
      <c r="HB32" s="118"/>
      <c r="HC32" s="118"/>
      <c r="HD32" s="118"/>
      <c r="HE32" s="118"/>
      <c r="HF32" s="118"/>
      <c r="HG32" s="118"/>
      <c r="HH32" s="118"/>
      <c r="HI32" s="118"/>
      <c r="HJ32" s="118">
        <f>データ!AS7</f>
        <v>5.2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172.8</v>
      </c>
      <c r="JD32" s="120"/>
      <c r="JE32" s="120"/>
      <c r="JF32" s="120"/>
      <c r="JG32" s="120"/>
      <c r="JH32" s="120"/>
      <c r="JI32" s="120"/>
      <c r="JJ32" s="120"/>
      <c r="JK32" s="120"/>
      <c r="JL32" s="120"/>
      <c r="JM32" s="120"/>
      <c r="JN32" s="120"/>
      <c r="JO32" s="120"/>
      <c r="JP32" s="120"/>
      <c r="JQ32" s="120"/>
      <c r="JR32" s="120"/>
      <c r="JS32" s="120"/>
      <c r="JT32" s="120"/>
      <c r="JU32" s="121"/>
      <c r="JV32" s="119">
        <f>データ!DQ7</f>
        <v>167.7</v>
      </c>
      <c r="JW32" s="120"/>
      <c r="JX32" s="120"/>
      <c r="JY32" s="120"/>
      <c r="JZ32" s="120"/>
      <c r="KA32" s="120"/>
      <c r="KB32" s="120"/>
      <c r="KC32" s="120"/>
      <c r="KD32" s="120"/>
      <c r="KE32" s="120"/>
      <c r="KF32" s="120"/>
      <c r="KG32" s="120"/>
      <c r="KH32" s="120"/>
      <c r="KI32" s="120"/>
      <c r="KJ32" s="120"/>
      <c r="KK32" s="120"/>
      <c r="KL32" s="120"/>
      <c r="KM32" s="120"/>
      <c r="KN32" s="121"/>
      <c r="KO32" s="119">
        <f>データ!DR7</f>
        <v>169.3</v>
      </c>
      <c r="KP32" s="120"/>
      <c r="KQ32" s="120"/>
      <c r="KR32" s="120"/>
      <c r="KS32" s="120"/>
      <c r="KT32" s="120"/>
      <c r="KU32" s="120"/>
      <c r="KV32" s="120"/>
      <c r="KW32" s="120"/>
      <c r="KX32" s="120"/>
      <c r="KY32" s="120"/>
      <c r="KZ32" s="120"/>
      <c r="LA32" s="120"/>
      <c r="LB32" s="120"/>
      <c r="LC32" s="120"/>
      <c r="LD32" s="120"/>
      <c r="LE32" s="120"/>
      <c r="LF32" s="120"/>
      <c r="LG32" s="121"/>
      <c r="LH32" s="119">
        <f>データ!DS7</f>
        <v>166.6</v>
      </c>
      <c r="LI32" s="120"/>
      <c r="LJ32" s="120"/>
      <c r="LK32" s="120"/>
      <c r="LL32" s="120"/>
      <c r="LM32" s="120"/>
      <c r="LN32" s="120"/>
      <c r="LO32" s="120"/>
      <c r="LP32" s="120"/>
      <c r="LQ32" s="120"/>
      <c r="LR32" s="120"/>
      <c r="LS32" s="120"/>
      <c r="LT32" s="120"/>
      <c r="LU32" s="120"/>
      <c r="LV32" s="120"/>
      <c r="LW32" s="120"/>
      <c r="LX32" s="120"/>
      <c r="LY32" s="120"/>
      <c r="LZ32" s="121"/>
      <c r="MA32" s="119">
        <f>データ!DT7</f>
        <v>227.1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147</v>
      </c>
      <c r="NE32" s="112"/>
      <c r="NF32" s="112"/>
      <c r="NG32" s="112"/>
      <c r="NH32" s="112"/>
      <c r="NI32" s="112"/>
      <c r="NJ32" s="112"/>
      <c r="NK32" s="112"/>
      <c r="NL32" s="112"/>
      <c r="NM32" s="112"/>
      <c r="NN32" s="112"/>
      <c r="NO32" s="112"/>
      <c r="NP32" s="112"/>
      <c r="NQ32" s="112"/>
      <c r="NR32" s="113"/>
    </row>
    <row r="33" spans="1:382" ht="13.5" customHeight="1">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148</v>
      </c>
      <c r="NE49" s="112"/>
      <c r="NF49" s="112"/>
      <c r="NG49" s="112"/>
      <c r="NH49" s="112"/>
      <c r="NI49" s="112"/>
      <c r="NJ49" s="112"/>
      <c r="NK49" s="112"/>
      <c r="NL49" s="112"/>
      <c r="NM49" s="112"/>
      <c r="NN49" s="112"/>
      <c r="NO49" s="112"/>
      <c r="NP49" s="112"/>
      <c r="NQ49" s="112"/>
      <c r="NR49" s="113"/>
    </row>
    <row r="50" spans="1:382" ht="13.5" customHeight="1">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f>データ!BI7</f>
        <v>65.099999999999994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63.9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f>データ!BT7</f>
        <v>5561</v>
      </c>
      <c r="LI52" s="126"/>
      <c r="LJ52" s="126"/>
      <c r="LK52" s="126"/>
      <c r="LL52" s="126"/>
      <c r="LM52" s="126"/>
      <c r="LN52" s="126"/>
      <c r="LO52" s="126"/>
      <c r="LP52" s="126"/>
      <c r="LQ52" s="126"/>
      <c r="LR52" s="126"/>
      <c r="LS52" s="126"/>
      <c r="LT52" s="126"/>
      <c r="LU52" s="126"/>
      <c r="LV52" s="126"/>
      <c r="LW52" s="126"/>
      <c r="LX52" s="126"/>
      <c r="LY52" s="126"/>
      <c r="LZ52" s="126"/>
      <c r="MA52" s="126">
        <f>データ!BU7</f>
        <v>6085</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c r="A53" s="2"/>
      <c r="B53" s="22"/>
      <c r="C53" s="4"/>
      <c r="D53" s="4"/>
      <c r="E53" s="4"/>
      <c r="F53" s="4"/>
      <c r="G53" s="4"/>
      <c r="H53" s="4"/>
      <c r="I53" s="28"/>
      <c r="J53" s="115" t="s">
        <v>29</v>
      </c>
      <c r="K53" s="116"/>
      <c r="L53" s="116"/>
      <c r="M53" s="116"/>
      <c r="N53" s="116"/>
      <c r="O53" s="116"/>
      <c r="P53" s="116"/>
      <c r="Q53" s="116"/>
      <c r="R53" s="116"/>
      <c r="S53" s="116"/>
      <c r="T53" s="117"/>
      <c r="U53" s="126">
        <f>データ!AZ7</f>
        <v>143</v>
      </c>
      <c r="V53" s="126"/>
      <c r="W53" s="126"/>
      <c r="X53" s="126"/>
      <c r="Y53" s="126"/>
      <c r="Z53" s="126"/>
      <c r="AA53" s="126"/>
      <c r="AB53" s="126"/>
      <c r="AC53" s="126"/>
      <c r="AD53" s="126"/>
      <c r="AE53" s="126"/>
      <c r="AF53" s="126"/>
      <c r="AG53" s="126"/>
      <c r="AH53" s="126"/>
      <c r="AI53" s="126"/>
      <c r="AJ53" s="126"/>
      <c r="AK53" s="126"/>
      <c r="AL53" s="126"/>
      <c r="AM53" s="126"/>
      <c r="AN53" s="126">
        <f>データ!BA7</f>
        <v>79</v>
      </c>
      <c r="AO53" s="126"/>
      <c r="AP53" s="126"/>
      <c r="AQ53" s="126"/>
      <c r="AR53" s="126"/>
      <c r="AS53" s="126"/>
      <c r="AT53" s="126"/>
      <c r="AU53" s="126"/>
      <c r="AV53" s="126"/>
      <c r="AW53" s="126"/>
      <c r="AX53" s="126"/>
      <c r="AY53" s="126"/>
      <c r="AZ53" s="126"/>
      <c r="BA53" s="126"/>
      <c r="BB53" s="126"/>
      <c r="BC53" s="126"/>
      <c r="BD53" s="126"/>
      <c r="BE53" s="126"/>
      <c r="BF53" s="126"/>
      <c r="BG53" s="126">
        <f>データ!BB7</f>
        <v>56</v>
      </c>
      <c r="BH53" s="126"/>
      <c r="BI53" s="126"/>
      <c r="BJ53" s="126"/>
      <c r="BK53" s="126"/>
      <c r="BL53" s="126"/>
      <c r="BM53" s="126"/>
      <c r="BN53" s="126"/>
      <c r="BO53" s="126"/>
      <c r="BP53" s="126"/>
      <c r="BQ53" s="126"/>
      <c r="BR53" s="126"/>
      <c r="BS53" s="126"/>
      <c r="BT53" s="126"/>
      <c r="BU53" s="126"/>
      <c r="BV53" s="126"/>
      <c r="BW53" s="126"/>
      <c r="BX53" s="126"/>
      <c r="BY53" s="126"/>
      <c r="BZ53" s="126">
        <f>データ!BC7</f>
        <v>42</v>
      </c>
      <c r="CA53" s="126"/>
      <c r="CB53" s="126"/>
      <c r="CC53" s="126"/>
      <c r="CD53" s="126"/>
      <c r="CE53" s="126"/>
      <c r="CF53" s="126"/>
      <c r="CG53" s="126"/>
      <c r="CH53" s="126"/>
      <c r="CI53" s="126"/>
      <c r="CJ53" s="126"/>
      <c r="CK53" s="126"/>
      <c r="CL53" s="126"/>
      <c r="CM53" s="126"/>
      <c r="CN53" s="126"/>
      <c r="CO53" s="126"/>
      <c r="CP53" s="126"/>
      <c r="CQ53" s="126"/>
      <c r="CR53" s="126"/>
      <c r="CS53" s="126">
        <f>データ!BD7</f>
        <v>44</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15.3</v>
      </c>
      <c r="EM53" s="118"/>
      <c r="EN53" s="118"/>
      <c r="EO53" s="118"/>
      <c r="EP53" s="118"/>
      <c r="EQ53" s="118"/>
      <c r="ER53" s="118"/>
      <c r="ES53" s="118"/>
      <c r="ET53" s="118"/>
      <c r="EU53" s="118"/>
      <c r="EV53" s="118"/>
      <c r="EW53" s="118"/>
      <c r="EX53" s="118"/>
      <c r="EY53" s="118"/>
      <c r="EZ53" s="118"/>
      <c r="FA53" s="118"/>
      <c r="FB53" s="118"/>
      <c r="FC53" s="118"/>
      <c r="FD53" s="118"/>
      <c r="FE53" s="118">
        <f>データ!BL7</f>
        <v>11.2</v>
      </c>
      <c r="FF53" s="118"/>
      <c r="FG53" s="118"/>
      <c r="FH53" s="118"/>
      <c r="FI53" s="118"/>
      <c r="FJ53" s="118"/>
      <c r="FK53" s="118"/>
      <c r="FL53" s="118"/>
      <c r="FM53" s="118"/>
      <c r="FN53" s="118"/>
      <c r="FO53" s="118"/>
      <c r="FP53" s="118"/>
      <c r="FQ53" s="118"/>
      <c r="FR53" s="118"/>
      <c r="FS53" s="118"/>
      <c r="FT53" s="118"/>
      <c r="FU53" s="118"/>
      <c r="FV53" s="118"/>
      <c r="FW53" s="118"/>
      <c r="FX53" s="118">
        <f>データ!BM7</f>
        <v>8</v>
      </c>
      <c r="FY53" s="118"/>
      <c r="FZ53" s="118"/>
      <c r="GA53" s="118"/>
      <c r="GB53" s="118"/>
      <c r="GC53" s="118"/>
      <c r="GD53" s="118"/>
      <c r="GE53" s="118"/>
      <c r="GF53" s="118"/>
      <c r="GG53" s="118"/>
      <c r="GH53" s="118"/>
      <c r="GI53" s="118"/>
      <c r="GJ53" s="118"/>
      <c r="GK53" s="118"/>
      <c r="GL53" s="118"/>
      <c r="GM53" s="118"/>
      <c r="GN53" s="118"/>
      <c r="GO53" s="118"/>
      <c r="GP53" s="118"/>
      <c r="GQ53" s="118">
        <f>データ!BN7</f>
        <v>13.7</v>
      </c>
      <c r="GR53" s="118"/>
      <c r="GS53" s="118"/>
      <c r="GT53" s="118"/>
      <c r="GU53" s="118"/>
      <c r="GV53" s="118"/>
      <c r="GW53" s="118"/>
      <c r="GX53" s="118"/>
      <c r="GY53" s="118"/>
      <c r="GZ53" s="118"/>
      <c r="HA53" s="118"/>
      <c r="HB53" s="118"/>
      <c r="HC53" s="118"/>
      <c r="HD53" s="118"/>
      <c r="HE53" s="118"/>
      <c r="HF53" s="118"/>
      <c r="HG53" s="118"/>
      <c r="HH53" s="118"/>
      <c r="HI53" s="118"/>
      <c r="HJ53" s="118">
        <f>データ!BO7</f>
        <v>7.5</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19003</v>
      </c>
      <c r="JD53" s="126"/>
      <c r="JE53" s="126"/>
      <c r="JF53" s="126"/>
      <c r="JG53" s="126"/>
      <c r="JH53" s="126"/>
      <c r="JI53" s="126"/>
      <c r="JJ53" s="126"/>
      <c r="JK53" s="126"/>
      <c r="JL53" s="126"/>
      <c r="JM53" s="126"/>
      <c r="JN53" s="126"/>
      <c r="JO53" s="126"/>
      <c r="JP53" s="126"/>
      <c r="JQ53" s="126"/>
      <c r="JR53" s="126"/>
      <c r="JS53" s="126"/>
      <c r="JT53" s="126"/>
      <c r="JU53" s="126"/>
      <c r="JV53" s="126">
        <f>データ!BW7</f>
        <v>19615</v>
      </c>
      <c r="JW53" s="126"/>
      <c r="JX53" s="126"/>
      <c r="JY53" s="126"/>
      <c r="JZ53" s="126"/>
      <c r="KA53" s="126"/>
      <c r="KB53" s="126"/>
      <c r="KC53" s="126"/>
      <c r="KD53" s="126"/>
      <c r="KE53" s="126"/>
      <c r="KF53" s="126"/>
      <c r="KG53" s="126"/>
      <c r="KH53" s="126"/>
      <c r="KI53" s="126"/>
      <c r="KJ53" s="126"/>
      <c r="KK53" s="126"/>
      <c r="KL53" s="126"/>
      <c r="KM53" s="126"/>
      <c r="KN53" s="126"/>
      <c r="KO53" s="126">
        <f>データ!BX7</f>
        <v>21116</v>
      </c>
      <c r="KP53" s="126"/>
      <c r="KQ53" s="126"/>
      <c r="KR53" s="126"/>
      <c r="KS53" s="126"/>
      <c r="KT53" s="126"/>
      <c r="KU53" s="126"/>
      <c r="KV53" s="126"/>
      <c r="KW53" s="126"/>
      <c r="KX53" s="126"/>
      <c r="KY53" s="126"/>
      <c r="KZ53" s="126"/>
      <c r="LA53" s="126"/>
      <c r="LB53" s="126"/>
      <c r="LC53" s="126"/>
      <c r="LD53" s="126"/>
      <c r="LE53" s="126"/>
      <c r="LF53" s="126"/>
      <c r="LG53" s="126"/>
      <c r="LH53" s="126">
        <f>データ!BY7</f>
        <v>20714</v>
      </c>
      <c r="LI53" s="126"/>
      <c r="LJ53" s="126"/>
      <c r="LK53" s="126"/>
      <c r="LL53" s="126"/>
      <c r="LM53" s="126"/>
      <c r="LN53" s="126"/>
      <c r="LO53" s="126"/>
      <c r="LP53" s="126"/>
      <c r="LQ53" s="126"/>
      <c r="LR53" s="126"/>
      <c r="LS53" s="126"/>
      <c r="LT53" s="126"/>
      <c r="LU53" s="126"/>
      <c r="LV53" s="126"/>
      <c r="LW53" s="126"/>
      <c r="LX53" s="126"/>
      <c r="LY53" s="126"/>
      <c r="LZ53" s="126"/>
      <c r="MA53" s="126">
        <f>データ!BZ7</f>
        <v>16622</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149</v>
      </c>
      <c r="NE66" s="112"/>
      <c r="NF66" s="112"/>
      <c r="NG66" s="112"/>
      <c r="NH66" s="112"/>
      <c r="NI66" s="112"/>
      <c r="NJ66" s="112"/>
      <c r="NK66" s="112"/>
      <c r="NL66" s="112"/>
      <c r="NM66" s="112"/>
      <c r="NN66" s="112"/>
      <c r="NO66" s="112"/>
      <c r="NP66" s="112"/>
      <c r="NQ66" s="112"/>
      <c r="NR66" s="113"/>
    </row>
    <row r="67" spans="1:382" ht="13.5" customHeight="1">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t="str">
        <f>データ!CM7</f>
        <v>-</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20000</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192.7</v>
      </c>
      <c r="KB78" s="120"/>
      <c r="KC78" s="120"/>
      <c r="KD78" s="120"/>
      <c r="KE78" s="120"/>
      <c r="KF78" s="120"/>
      <c r="KG78" s="120"/>
      <c r="KH78" s="120"/>
      <c r="KI78" s="120"/>
      <c r="KJ78" s="120"/>
      <c r="KK78" s="120"/>
      <c r="KL78" s="120"/>
      <c r="KM78" s="120"/>
      <c r="KN78" s="120"/>
      <c r="KO78" s="121"/>
      <c r="KP78" s="119">
        <f>データ!DF7</f>
        <v>141.9</v>
      </c>
      <c r="KQ78" s="120"/>
      <c r="KR78" s="120"/>
      <c r="KS78" s="120"/>
      <c r="KT78" s="120"/>
      <c r="KU78" s="120"/>
      <c r="KV78" s="120"/>
      <c r="KW78" s="120"/>
      <c r="KX78" s="120"/>
      <c r="KY78" s="120"/>
      <c r="KZ78" s="120"/>
      <c r="LA78" s="120"/>
      <c r="LB78" s="120"/>
      <c r="LC78" s="120"/>
      <c r="LD78" s="121"/>
      <c r="LE78" s="119">
        <f>データ!DG7</f>
        <v>181.6</v>
      </c>
      <c r="LF78" s="120"/>
      <c r="LG78" s="120"/>
      <c r="LH78" s="120"/>
      <c r="LI78" s="120"/>
      <c r="LJ78" s="120"/>
      <c r="LK78" s="120"/>
      <c r="LL78" s="120"/>
      <c r="LM78" s="120"/>
      <c r="LN78" s="120"/>
      <c r="LO78" s="120"/>
      <c r="LP78" s="120"/>
      <c r="LQ78" s="120"/>
      <c r="LR78" s="120"/>
      <c r="LS78" s="121"/>
      <c r="LT78" s="119">
        <f>データ!DH7</f>
        <v>148.9</v>
      </c>
      <c r="LU78" s="120"/>
      <c r="LV78" s="120"/>
      <c r="LW78" s="120"/>
      <c r="LX78" s="120"/>
      <c r="LY78" s="120"/>
      <c r="LZ78" s="120"/>
      <c r="MA78" s="120"/>
      <c r="MB78" s="120"/>
      <c r="MC78" s="120"/>
      <c r="MD78" s="120"/>
      <c r="ME78" s="120"/>
      <c r="MF78" s="120"/>
      <c r="MG78" s="120"/>
      <c r="MH78" s="121"/>
      <c r="MI78" s="119">
        <f>データ!DI7</f>
        <v>135.30000000000001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c r="C83" s="2"/>
      <c r="BH83" s="2"/>
      <c r="GN83" s="2"/>
      <c r="IT83" s="2"/>
      <c r="KY83" s="2"/>
    </row>
    <row r="84" spans="1:382">
      <c r="C84" s="2"/>
      <c r="BH84" s="2"/>
      <c r="GN84" s="2"/>
      <c r="IT84" s="2"/>
      <c r="KY84" s="2"/>
    </row>
    <row r="86" spans="1:382" hidden="1">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5uFXxYQ0+EqacXu7rvauKfazzu1Oyl3w3J5U4QVK7Yjanj0KelgCAvA02B4J2IHNx7jAqOVrrX+1eyEiRAXYaQ==" saltValue="qB85eO2E3dq6GJkpi4Cn8A=="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113</v>
      </c>
      <c r="AV5" s="59" t="s">
        <v>114</v>
      </c>
      <c r="AW5" s="59" t="s">
        <v>110</v>
      </c>
      <c r="AX5" s="59" t="s">
        <v>115</v>
      </c>
      <c r="AY5" s="59" t="s">
        <v>116</v>
      </c>
      <c r="AZ5" s="59" t="s">
        <v>103</v>
      </c>
      <c r="BA5" s="59" t="s">
        <v>104</v>
      </c>
      <c r="BB5" s="59" t="s">
        <v>105</v>
      </c>
      <c r="BC5" s="59" t="s">
        <v>106</v>
      </c>
      <c r="BD5" s="59" t="s">
        <v>107</v>
      </c>
      <c r="BE5" s="59" t="s">
        <v>108</v>
      </c>
      <c r="BF5" s="59" t="s">
        <v>109</v>
      </c>
      <c r="BG5" s="59" t="s">
        <v>117</v>
      </c>
      <c r="BH5" s="59" t="s">
        <v>110</v>
      </c>
      <c r="BI5" s="59" t="s">
        <v>111</v>
      </c>
      <c r="BJ5" s="59" t="s">
        <v>102</v>
      </c>
      <c r="BK5" s="59" t="s">
        <v>103</v>
      </c>
      <c r="BL5" s="59" t="s">
        <v>104</v>
      </c>
      <c r="BM5" s="59" t="s">
        <v>105</v>
      </c>
      <c r="BN5" s="59" t="s">
        <v>106</v>
      </c>
      <c r="BO5" s="59" t="s">
        <v>107</v>
      </c>
      <c r="BP5" s="59" t="s">
        <v>108</v>
      </c>
      <c r="BQ5" s="59" t="s">
        <v>113</v>
      </c>
      <c r="BR5" s="59" t="s">
        <v>118</v>
      </c>
      <c r="BS5" s="59" t="s">
        <v>119</v>
      </c>
      <c r="BT5" s="59" t="s">
        <v>111</v>
      </c>
      <c r="BU5" s="59" t="s">
        <v>120</v>
      </c>
      <c r="BV5" s="59" t="s">
        <v>103</v>
      </c>
      <c r="BW5" s="59" t="s">
        <v>104</v>
      </c>
      <c r="BX5" s="59" t="s">
        <v>105</v>
      </c>
      <c r="BY5" s="59" t="s">
        <v>106</v>
      </c>
      <c r="BZ5" s="59" t="s">
        <v>107</v>
      </c>
      <c r="CA5" s="59" t="s">
        <v>108</v>
      </c>
      <c r="CB5" s="59" t="s">
        <v>109</v>
      </c>
      <c r="CC5" s="59" t="s">
        <v>99</v>
      </c>
      <c r="CD5" s="59" t="s">
        <v>100</v>
      </c>
      <c r="CE5" s="59" t="s">
        <v>115</v>
      </c>
      <c r="CF5" s="59" t="s">
        <v>116</v>
      </c>
      <c r="CG5" s="59" t="s">
        <v>103</v>
      </c>
      <c r="CH5" s="59" t="s">
        <v>104</v>
      </c>
      <c r="CI5" s="59" t="s">
        <v>105</v>
      </c>
      <c r="CJ5" s="59" t="s">
        <v>106</v>
      </c>
      <c r="CK5" s="59" t="s">
        <v>107</v>
      </c>
      <c r="CL5" s="59" t="s">
        <v>108</v>
      </c>
      <c r="CM5" s="151"/>
      <c r="CN5" s="151"/>
      <c r="CO5" s="59" t="s">
        <v>121</v>
      </c>
      <c r="CP5" s="59" t="s">
        <v>117</v>
      </c>
      <c r="CQ5" s="59" t="s">
        <v>100</v>
      </c>
      <c r="CR5" s="59" t="s">
        <v>122</v>
      </c>
      <c r="CS5" s="59" t="s">
        <v>102</v>
      </c>
      <c r="CT5" s="59" t="s">
        <v>103</v>
      </c>
      <c r="CU5" s="59" t="s">
        <v>104</v>
      </c>
      <c r="CV5" s="59" t="s">
        <v>105</v>
      </c>
      <c r="CW5" s="59" t="s">
        <v>106</v>
      </c>
      <c r="CX5" s="59" t="s">
        <v>107</v>
      </c>
      <c r="CY5" s="59" t="s">
        <v>108</v>
      </c>
      <c r="CZ5" s="59" t="s">
        <v>109</v>
      </c>
      <c r="DA5" s="59" t="s">
        <v>123</v>
      </c>
      <c r="DB5" s="59" t="s">
        <v>100</v>
      </c>
      <c r="DC5" s="59" t="s">
        <v>122</v>
      </c>
      <c r="DD5" s="59" t="s">
        <v>116</v>
      </c>
      <c r="DE5" s="59" t="s">
        <v>103</v>
      </c>
      <c r="DF5" s="59" t="s">
        <v>104</v>
      </c>
      <c r="DG5" s="59" t="s">
        <v>105</v>
      </c>
      <c r="DH5" s="59" t="s">
        <v>106</v>
      </c>
      <c r="DI5" s="59" t="s">
        <v>107</v>
      </c>
      <c r="DJ5" s="59" t="s">
        <v>44</v>
      </c>
      <c r="DK5" s="59" t="s">
        <v>113</v>
      </c>
      <c r="DL5" s="59" t="s">
        <v>118</v>
      </c>
      <c r="DM5" s="59" t="s">
        <v>124</v>
      </c>
      <c r="DN5" s="59" t="s">
        <v>122</v>
      </c>
      <c r="DO5" s="59" t="s">
        <v>116</v>
      </c>
      <c r="DP5" s="59" t="s">
        <v>103</v>
      </c>
      <c r="DQ5" s="59" t="s">
        <v>104</v>
      </c>
      <c r="DR5" s="59" t="s">
        <v>105</v>
      </c>
      <c r="DS5" s="59" t="s">
        <v>106</v>
      </c>
      <c r="DT5" s="59" t="s">
        <v>107</v>
      </c>
      <c r="DU5" s="59" t="s">
        <v>108</v>
      </c>
    </row>
    <row r="6" spans="1:125" s="66" customFormat="1">
      <c r="A6" s="49" t="s">
        <v>125</v>
      </c>
      <c r="B6" s="60">
        <f>B8</f>
        <v>2017</v>
      </c>
      <c r="C6" s="60">
        <f t="shared" ref="C6:X6" si="1">C8</f>
        <v>222054</v>
      </c>
      <c r="D6" s="60">
        <f t="shared" si="1"/>
        <v>47</v>
      </c>
      <c r="E6" s="60">
        <f t="shared" si="1"/>
        <v>14</v>
      </c>
      <c r="F6" s="60">
        <f t="shared" si="1"/>
        <v>0</v>
      </c>
      <c r="G6" s="60">
        <f t="shared" si="1"/>
        <v>7</v>
      </c>
      <c r="H6" s="60" t="str">
        <f>SUBSTITUTE(H8,"　","")</f>
        <v>静岡県熱海市</v>
      </c>
      <c r="I6" s="60" t="str">
        <f t="shared" si="1"/>
        <v>第２親水公園駐車場</v>
      </c>
      <c r="J6" s="60" t="str">
        <f t="shared" si="1"/>
        <v>法非適用</v>
      </c>
      <c r="K6" s="60" t="str">
        <f t="shared" si="1"/>
        <v>駐車場整備事業</v>
      </c>
      <c r="L6" s="60" t="str">
        <f t="shared" si="1"/>
        <v>-</v>
      </c>
      <c r="M6" s="60" t="str">
        <f t="shared" si="1"/>
        <v>Ａ２Ｂ２</v>
      </c>
      <c r="N6" s="60" t="str">
        <f t="shared" si="1"/>
        <v>非設置</v>
      </c>
      <c r="O6" s="61" t="str">
        <f t="shared" si="1"/>
        <v>該当数値なし</v>
      </c>
      <c r="P6" s="62" t="str">
        <f t="shared" si="1"/>
        <v>届出駐車場</v>
      </c>
      <c r="Q6" s="62" t="str">
        <f t="shared" si="1"/>
        <v>地下式、広場式</v>
      </c>
      <c r="R6" s="63">
        <f t="shared" si="1"/>
        <v>18</v>
      </c>
      <c r="S6" s="62" t="str">
        <f t="shared" si="1"/>
        <v>公共施設</v>
      </c>
      <c r="T6" s="62" t="str">
        <f t="shared" si="1"/>
        <v>無</v>
      </c>
      <c r="U6" s="63">
        <f t="shared" si="1"/>
        <v>2419</v>
      </c>
      <c r="V6" s="63">
        <f t="shared" si="1"/>
        <v>95</v>
      </c>
      <c r="W6" s="63">
        <f t="shared" si="1"/>
        <v>216</v>
      </c>
      <c r="X6" s="62" t="str">
        <f t="shared" si="1"/>
        <v>導入なし</v>
      </c>
      <c r="Y6" s="64" t="e">
        <f>IF(Y8="-",NA(),Y8)</f>
        <v>#N/A</v>
      </c>
      <c r="Z6" s="64" t="e">
        <f t="shared" ref="Z6:AH6" si="2">IF(Z8="-",NA(),Z8)</f>
        <v>#N/A</v>
      </c>
      <c r="AA6" s="64" t="e">
        <f t="shared" si="2"/>
        <v>#N/A</v>
      </c>
      <c r="AB6" s="64">
        <f t="shared" si="2"/>
        <v>132.80000000000001</v>
      </c>
      <c r="AC6" s="64">
        <f t="shared" si="2"/>
        <v>149.80000000000001</v>
      </c>
      <c r="AD6" s="64">
        <f t="shared" si="2"/>
        <v>120.7</v>
      </c>
      <c r="AE6" s="64">
        <f t="shared" si="2"/>
        <v>135.30000000000001</v>
      </c>
      <c r="AF6" s="64">
        <f t="shared" si="2"/>
        <v>133.5</v>
      </c>
      <c r="AG6" s="64">
        <f t="shared" si="2"/>
        <v>136.30000000000001</v>
      </c>
      <c r="AH6" s="64">
        <f t="shared" si="2"/>
        <v>130.9</v>
      </c>
      <c r="AI6" s="61" t="str">
        <f>IF(AI8="-","",IF(AI8="-","【-】","【"&amp;SUBSTITUTE(TEXT(AI8,"#,##0.0"),"-","△")&amp;"】"))</f>
        <v>【319.1】</v>
      </c>
      <c r="AJ6" s="64" t="e">
        <f>IF(AJ8="-",NA(),AJ8)</f>
        <v>#N/A</v>
      </c>
      <c r="AK6" s="64" t="e">
        <f t="shared" ref="AK6:AS6" si="3">IF(AK8="-",NA(),AK8)</f>
        <v>#N/A</v>
      </c>
      <c r="AL6" s="64" t="e">
        <f t="shared" si="3"/>
        <v>#N/A</v>
      </c>
      <c r="AM6" s="64">
        <f t="shared" si="3"/>
        <v>0</v>
      </c>
      <c r="AN6" s="64">
        <f t="shared" si="3"/>
        <v>0</v>
      </c>
      <c r="AO6" s="64">
        <f t="shared" si="3"/>
        <v>10.4</v>
      </c>
      <c r="AP6" s="64">
        <f t="shared" si="3"/>
        <v>7.6</v>
      </c>
      <c r="AQ6" s="64">
        <f t="shared" si="3"/>
        <v>7.1</v>
      </c>
      <c r="AR6" s="64">
        <f t="shared" si="3"/>
        <v>5.5</v>
      </c>
      <c r="AS6" s="64">
        <f t="shared" si="3"/>
        <v>5.2</v>
      </c>
      <c r="AT6" s="61" t="str">
        <f>IF(AT8="-","",IF(AT8="-","【-】","【"&amp;SUBSTITUTE(TEXT(AT8,"#,##0.0"),"-","△")&amp;"】"))</f>
        <v>【5.6】</v>
      </c>
      <c r="AU6" s="65" t="e">
        <f>IF(AU8="-",NA(),AU8)</f>
        <v>#N/A</v>
      </c>
      <c r="AV6" s="65" t="e">
        <f t="shared" ref="AV6:BD6" si="4">IF(AV8="-",NA(),AV8)</f>
        <v>#N/A</v>
      </c>
      <c r="AW6" s="65" t="e">
        <f t="shared" si="4"/>
        <v>#N/A</v>
      </c>
      <c r="AX6" s="65">
        <f t="shared" si="4"/>
        <v>0</v>
      </c>
      <c r="AY6" s="65">
        <f t="shared" si="4"/>
        <v>0</v>
      </c>
      <c r="AZ6" s="65">
        <f t="shared" si="4"/>
        <v>143</v>
      </c>
      <c r="BA6" s="65">
        <f t="shared" si="4"/>
        <v>79</v>
      </c>
      <c r="BB6" s="65">
        <f t="shared" si="4"/>
        <v>56</v>
      </c>
      <c r="BC6" s="65">
        <f t="shared" si="4"/>
        <v>42</v>
      </c>
      <c r="BD6" s="65">
        <f t="shared" si="4"/>
        <v>44</v>
      </c>
      <c r="BE6" s="63" t="str">
        <f>IF(BE8="-","",IF(BE8="-","【-】","【"&amp;SUBSTITUTE(TEXT(BE8,"#,##0"),"-","△")&amp;"】"))</f>
        <v>【37】</v>
      </c>
      <c r="BF6" s="64" t="e">
        <f>IF(BF8="-",NA(),BF8)</f>
        <v>#N/A</v>
      </c>
      <c r="BG6" s="64" t="e">
        <f t="shared" ref="BG6:BO6" si="5">IF(BG8="-",NA(),BG8)</f>
        <v>#N/A</v>
      </c>
      <c r="BH6" s="64" t="e">
        <f t="shared" si="5"/>
        <v>#N/A</v>
      </c>
      <c r="BI6" s="64">
        <f t="shared" si="5"/>
        <v>65.099999999999994</v>
      </c>
      <c r="BJ6" s="64">
        <f t="shared" si="5"/>
        <v>63.9</v>
      </c>
      <c r="BK6" s="64">
        <f t="shared" si="5"/>
        <v>15.3</v>
      </c>
      <c r="BL6" s="64">
        <f t="shared" si="5"/>
        <v>11.2</v>
      </c>
      <c r="BM6" s="64">
        <f t="shared" si="5"/>
        <v>8</v>
      </c>
      <c r="BN6" s="64">
        <f t="shared" si="5"/>
        <v>13.7</v>
      </c>
      <c r="BO6" s="64">
        <f t="shared" si="5"/>
        <v>7.5</v>
      </c>
      <c r="BP6" s="61" t="str">
        <f>IF(BP8="-","",IF(BP8="-","【-】","【"&amp;SUBSTITUTE(TEXT(BP8,"#,##0.0"),"-","△")&amp;"】"))</f>
        <v>【26.4】</v>
      </c>
      <c r="BQ6" s="65" t="e">
        <f>IF(BQ8="-",NA(),BQ8)</f>
        <v>#N/A</v>
      </c>
      <c r="BR6" s="65" t="e">
        <f t="shared" ref="BR6:BZ6" si="6">IF(BR8="-",NA(),BR8)</f>
        <v>#N/A</v>
      </c>
      <c r="BS6" s="65" t="e">
        <f t="shared" si="6"/>
        <v>#N/A</v>
      </c>
      <c r="BT6" s="65">
        <f t="shared" si="6"/>
        <v>5561</v>
      </c>
      <c r="BU6" s="65">
        <f t="shared" si="6"/>
        <v>6085</v>
      </c>
      <c r="BV6" s="65">
        <f t="shared" si="6"/>
        <v>19003</v>
      </c>
      <c r="BW6" s="65">
        <f t="shared" si="6"/>
        <v>19615</v>
      </c>
      <c r="BX6" s="65">
        <f t="shared" si="6"/>
        <v>21116</v>
      </c>
      <c r="BY6" s="65">
        <f t="shared" si="6"/>
        <v>20714</v>
      </c>
      <c r="BZ6" s="65">
        <f t="shared" si="6"/>
        <v>16622</v>
      </c>
      <c r="CA6" s="63" t="str">
        <f>IF(CA8="-","",IF(CA8="-","【-】","【"&amp;SUBSTITUTE(TEXT(CA8,"#,##0"),"-","△")&amp;"】"))</f>
        <v>【15,069】</v>
      </c>
      <c r="CB6" s="64"/>
      <c r="CC6" s="64"/>
      <c r="CD6" s="64"/>
      <c r="CE6" s="64"/>
      <c r="CF6" s="64"/>
      <c r="CG6" s="64"/>
      <c r="CH6" s="64"/>
      <c r="CI6" s="64"/>
      <c r="CJ6" s="64"/>
      <c r="CK6" s="64"/>
      <c r="CL6" s="61" t="s">
        <v>126</v>
      </c>
      <c r="CM6" s="63" t="str">
        <f t="shared" ref="CM6:CN6" si="7">CM8</f>
        <v>-</v>
      </c>
      <c r="CN6" s="63">
        <f t="shared" si="7"/>
        <v>20000</v>
      </c>
      <c r="CO6" s="64"/>
      <c r="CP6" s="64"/>
      <c r="CQ6" s="64"/>
      <c r="CR6" s="64"/>
      <c r="CS6" s="64"/>
      <c r="CT6" s="64"/>
      <c r="CU6" s="64"/>
      <c r="CV6" s="64"/>
      <c r="CW6" s="64"/>
      <c r="CX6" s="64"/>
      <c r="CY6" s="61" t="s">
        <v>126</v>
      </c>
      <c r="CZ6" s="64" t="e">
        <f>IF(CZ8="-",NA(),CZ8)</f>
        <v>#N/A</v>
      </c>
      <c r="DA6" s="64" t="e">
        <f t="shared" ref="DA6:DI6" si="8">IF(DA8="-",NA(),DA8)</f>
        <v>#N/A</v>
      </c>
      <c r="DB6" s="64" t="e">
        <f t="shared" si="8"/>
        <v>#N/A</v>
      </c>
      <c r="DC6" s="64">
        <f t="shared" si="8"/>
        <v>0</v>
      </c>
      <c r="DD6" s="64">
        <f t="shared" si="8"/>
        <v>0</v>
      </c>
      <c r="DE6" s="64">
        <f t="shared" si="8"/>
        <v>192.7</v>
      </c>
      <c r="DF6" s="64">
        <f t="shared" si="8"/>
        <v>141.9</v>
      </c>
      <c r="DG6" s="64">
        <f t="shared" si="8"/>
        <v>181.6</v>
      </c>
      <c r="DH6" s="64">
        <f t="shared" si="8"/>
        <v>148.9</v>
      </c>
      <c r="DI6" s="64">
        <f t="shared" si="8"/>
        <v>135.30000000000001</v>
      </c>
      <c r="DJ6" s="61" t="str">
        <f>IF(DJ8="-","",IF(DJ8="-","【-】","【"&amp;SUBSTITUTE(TEXT(DJ8,"#,##0.0"),"-","△")&amp;"】"))</f>
        <v>【120.3】</v>
      </c>
      <c r="DK6" s="64" t="e">
        <f>IF(DK8="-",NA(),DK8)</f>
        <v>#N/A</v>
      </c>
      <c r="DL6" s="64" t="e">
        <f t="shared" ref="DL6:DT6" si="9">IF(DL8="-",NA(),DL8)</f>
        <v>#N/A</v>
      </c>
      <c r="DM6" s="64" t="e">
        <f t="shared" si="9"/>
        <v>#N/A</v>
      </c>
      <c r="DN6" s="64">
        <f t="shared" si="9"/>
        <v>84.2</v>
      </c>
      <c r="DO6" s="64">
        <f t="shared" si="9"/>
        <v>94.7</v>
      </c>
      <c r="DP6" s="64">
        <f t="shared" si="9"/>
        <v>172.8</v>
      </c>
      <c r="DQ6" s="64">
        <f t="shared" si="9"/>
        <v>167.7</v>
      </c>
      <c r="DR6" s="64">
        <f t="shared" si="9"/>
        <v>169.3</v>
      </c>
      <c r="DS6" s="64">
        <f t="shared" si="9"/>
        <v>166.6</v>
      </c>
      <c r="DT6" s="64">
        <f t="shared" si="9"/>
        <v>227.1</v>
      </c>
      <c r="DU6" s="61" t="str">
        <f>IF(DU8="-","",IF(DU8="-","【-】","【"&amp;SUBSTITUTE(TEXT(DU8,"#,##0.0"),"-","△")&amp;"】"))</f>
        <v>【198.4】</v>
      </c>
    </row>
    <row r="7" spans="1:125" s="66" customFormat="1">
      <c r="A7" s="49" t="s">
        <v>127</v>
      </c>
      <c r="B7" s="60">
        <f t="shared" ref="B7:X7" si="10">B8</f>
        <v>2017</v>
      </c>
      <c r="C7" s="60">
        <f t="shared" si="10"/>
        <v>222054</v>
      </c>
      <c r="D7" s="60">
        <f t="shared" si="10"/>
        <v>47</v>
      </c>
      <c r="E7" s="60">
        <f t="shared" si="10"/>
        <v>14</v>
      </c>
      <c r="F7" s="60">
        <f t="shared" si="10"/>
        <v>0</v>
      </c>
      <c r="G7" s="60">
        <f t="shared" si="10"/>
        <v>7</v>
      </c>
      <c r="H7" s="60" t="str">
        <f t="shared" si="10"/>
        <v>静岡県　熱海市</v>
      </c>
      <c r="I7" s="60" t="str">
        <f t="shared" si="10"/>
        <v>第２親水公園駐車場</v>
      </c>
      <c r="J7" s="60" t="str">
        <f t="shared" si="10"/>
        <v>法非適用</v>
      </c>
      <c r="K7" s="60" t="str">
        <f t="shared" si="10"/>
        <v>駐車場整備事業</v>
      </c>
      <c r="L7" s="60" t="str">
        <f t="shared" si="10"/>
        <v>-</v>
      </c>
      <c r="M7" s="60" t="str">
        <f t="shared" si="10"/>
        <v>Ａ２Ｂ２</v>
      </c>
      <c r="N7" s="60" t="str">
        <f t="shared" si="10"/>
        <v>非設置</v>
      </c>
      <c r="O7" s="61" t="str">
        <f t="shared" si="10"/>
        <v>該当数値なし</v>
      </c>
      <c r="P7" s="62" t="str">
        <f t="shared" si="10"/>
        <v>届出駐車場</v>
      </c>
      <c r="Q7" s="62" t="str">
        <f t="shared" si="10"/>
        <v>地下式、広場式</v>
      </c>
      <c r="R7" s="63">
        <f t="shared" si="10"/>
        <v>18</v>
      </c>
      <c r="S7" s="62" t="str">
        <f t="shared" si="10"/>
        <v>公共施設</v>
      </c>
      <c r="T7" s="62" t="str">
        <f t="shared" si="10"/>
        <v>無</v>
      </c>
      <c r="U7" s="63">
        <f t="shared" si="10"/>
        <v>2419</v>
      </c>
      <c r="V7" s="63">
        <f t="shared" si="10"/>
        <v>95</v>
      </c>
      <c r="W7" s="63">
        <f t="shared" si="10"/>
        <v>216</v>
      </c>
      <c r="X7" s="62" t="str">
        <f t="shared" si="10"/>
        <v>導入なし</v>
      </c>
      <c r="Y7" s="64" t="str">
        <f>Y8</f>
        <v>-</v>
      </c>
      <c r="Z7" s="64" t="str">
        <f t="shared" ref="Z7:AH7" si="11">Z8</f>
        <v>-</v>
      </c>
      <c r="AA7" s="64" t="str">
        <f t="shared" si="11"/>
        <v>-</v>
      </c>
      <c r="AB7" s="64">
        <f t="shared" si="11"/>
        <v>132.80000000000001</v>
      </c>
      <c r="AC7" s="64">
        <f t="shared" si="11"/>
        <v>149.80000000000001</v>
      </c>
      <c r="AD7" s="64">
        <f t="shared" si="11"/>
        <v>120.7</v>
      </c>
      <c r="AE7" s="64">
        <f t="shared" si="11"/>
        <v>135.30000000000001</v>
      </c>
      <c r="AF7" s="64">
        <f t="shared" si="11"/>
        <v>133.5</v>
      </c>
      <c r="AG7" s="64">
        <f t="shared" si="11"/>
        <v>136.30000000000001</v>
      </c>
      <c r="AH7" s="64">
        <f t="shared" si="11"/>
        <v>130.9</v>
      </c>
      <c r="AI7" s="61"/>
      <c r="AJ7" s="64" t="str">
        <f>AJ8</f>
        <v>-</v>
      </c>
      <c r="AK7" s="64" t="str">
        <f t="shared" ref="AK7:AS7" si="12">AK8</f>
        <v>-</v>
      </c>
      <c r="AL7" s="64" t="str">
        <f t="shared" si="12"/>
        <v>-</v>
      </c>
      <c r="AM7" s="64">
        <f t="shared" si="12"/>
        <v>0</v>
      </c>
      <c r="AN7" s="64">
        <f t="shared" si="12"/>
        <v>0</v>
      </c>
      <c r="AO7" s="64">
        <f t="shared" si="12"/>
        <v>10.4</v>
      </c>
      <c r="AP7" s="64">
        <f t="shared" si="12"/>
        <v>7.6</v>
      </c>
      <c r="AQ7" s="64">
        <f t="shared" si="12"/>
        <v>7.1</v>
      </c>
      <c r="AR7" s="64">
        <f t="shared" si="12"/>
        <v>5.5</v>
      </c>
      <c r="AS7" s="64">
        <f t="shared" si="12"/>
        <v>5.2</v>
      </c>
      <c r="AT7" s="61"/>
      <c r="AU7" s="65" t="str">
        <f>AU8</f>
        <v>-</v>
      </c>
      <c r="AV7" s="65" t="str">
        <f t="shared" ref="AV7:BD7" si="13">AV8</f>
        <v>-</v>
      </c>
      <c r="AW7" s="65" t="str">
        <f t="shared" si="13"/>
        <v>-</v>
      </c>
      <c r="AX7" s="65">
        <f t="shared" si="13"/>
        <v>0</v>
      </c>
      <c r="AY7" s="65">
        <f t="shared" si="13"/>
        <v>0</v>
      </c>
      <c r="AZ7" s="65">
        <f t="shared" si="13"/>
        <v>143</v>
      </c>
      <c r="BA7" s="65">
        <f t="shared" si="13"/>
        <v>79</v>
      </c>
      <c r="BB7" s="65">
        <f t="shared" si="13"/>
        <v>56</v>
      </c>
      <c r="BC7" s="65">
        <f t="shared" si="13"/>
        <v>42</v>
      </c>
      <c r="BD7" s="65">
        <f t="shared" si="13"/>
        <v>44</v>
      </c>
      <c r="BE7" s="63"/>
      <c r="BF7" s="64" t="str">
        <f>BF8</f>
        <v>-</v>
      </c>
      <c r="BG7" s="64" t="str">
        <f t="shared" ref="BG7:BO7" si="14">BG8</f>
        <v>-</v>
      </c>
      <c r="BH7" s="64" t="str">
        <f t="shared" si="14"/>
        <v>-</v>
      </c>
      <c r="BI7" s="64">
        <f t="shared" si="14"/>
        <v>65.099999999999994</v>
      </c>
      <c r="BJ7" s="64">
        <f t="shared" si="14"/>
        <v>63.9</v>
      </c>
      <c r="BK7" s="64">
        <f t="shared" si="14"/>
        <v>15.3</v>
      </c>
      <c r="BL7" s="64">
        <f t="shared" si="14"/>
        <v>11.2</v>
      </c>
      <c r="BM7" s="64">
        <f t="shared" si="14"/>
        <v>8</v>
      </c>
      <c r="BN7" s="64">
        <f t="shared" si="14"/>
        <v>13.7</v>
      </c>
      <c r="BO7" s="64">
        <f t="shared" si="14"/>
        <v>7.5</v>
      </c>
      <c r="BP7" s="61"/>
      <c r="BQ7" s="65" t="str">
        <f>BQ8</f>
        <v>-</v>
      </c>
      <c r="BR7" s="65" t="str">
        <f t="shared" ref="BR7:BZ7" si="15">BR8</f>
        <v>-</v>
      </c>
      <c r="BS7" s="65" t="str">
        <f t="shared" si="15"/>
        <v>-</v>
      </c>
      <c r="BT7" s="65">
        <f t="shared" si="15"/>
        <v>5561</v>
      </c>
      <c r="BU7" s="65">
        <f t="shared" si="15"/>
        <v>6085</v>
      </c>
      <c r="BV7" s="65">
        <f t="shared" si="15"/>
        <v>19003</v>
      </c>
      <c r="BW7" s="65">
        <f t="shared" si="15"/>
        <v>19615</v>
      </c>
      <c r="BX7" s="65">
        <f t="shared" si="15"/>
        <v>21116</v>
      </c>
      <c r="BY7" s="65">
        <f t="shared" si="15"/>
        <v>20714</v>
      </c>
      <c r="BZ7" s="65">
        <f t="shared" si="15"/>
        <v>16622</v>
      </c>
      <c r="CA7" s="63"/>
      <c r="CB7" s="64" t="s">
        <v>128</v>
      </c>
      <c r="CC7" s="64" t="s">
        <v>128</v>
      </c>
      <c r="CD7" s="64" t="s">
        <v>128</v>
      </c>
      <c r="CE7" s="64" t="s">
        <v>128</v>
      </c>
      <c r="CF7" s="64" t="s">
        <v>128</v>
      </c>
      <c r="CG7" s="64" t="s">
        <v>128</v>
      </c>
      <c r="CH7" s="64" t="s">
        <v>128</v>
      </c>
      <c r="CI7" s="64" t="s">
        <v>128</v>
      </c>
      <c r="CJ7" s="64" t="s">
        <v>128</v>
      </c>
      <c r="CK7" s="64" t="s">
        <v>126</v>
      </c>
      <c r="CL7" s="61"/>
      <c r="CM7" s="63" t="str">
        <f>CM8</f>
        <v>-</v>
      </c>
      <c r="CN7" s="63">
        <f>CN8</f>
        <v>20000</v>
      </c>
      <c r="CO7" s="64" t="s">
        <v>128</v>
      </c>
      <c r="CP7" s="64" t="s">
        <v>128</v>
      </c>
      <c r="CQ7" s="64" t="s">
        <v>128</v>
      </c>
      <c r="CR7" s="64" t="s">
        <v>128</v>
      </c>
      <c r="CS7" s="64" t="s">
        <v>128</v>
      </c>
      <c r="CT7" s="64" t="s">
        <v>128</v>
      </c>
      <c r="CU7" s="64" t="s">
        <v>128</v>
      </c>
      <c r="CV7" s="64" t="s">
        <v>128</v>
      </c>
      <c r="CW7" s="64" t="s">
        <v>128</v>
      </c>
      <c r="CX7" s="64" t="s">
        <v>126</v>
      </c>
      <c r="CY7" s="61"/>
      <c r="CZ7" s="64" t="str">
        <f>CZ8</f>
        <v>-</v>
      </c>
      <c r="DA7" s="64" t="str">
        <f t="shared" ref="DA7:DI7" si="16">DA8</f>
        <v>-</v>
      </c>
      <c r="DB7" s="64" t="str">
        <f t="shared" si="16"/>
        <v>-</v>
      </c>
      <c r="DC7" s="64">
        <f t="shared" si="16"/>
        <v>0</v>
      </c>
      <c r="DD7" s="64">
        <f t="shared" si="16"/>
        <v>0</v>
      </c>
      <c r="DE7" s="64">
        <f t="shared" si="16"/>
        <v>192.7</v>
      </c>
      <c r="DF7" s="64">
        <f t="shared" si="16"/>
        <v>141.9</v>
      </c>
      <c r="DG7" s="64">
        <f t="shared" si="16"/>
        <v>181.6</v>
      </c>
      <c r="DH7" s="64">
        <f t="shared" si="16"/>
        <v>148.9</v>
      </c>
      <c r="DI7" s="64">
        <f t="shared" si="16"/>
        <v>135.30000000000001</v>
      </c>
      <c r="DJ7" s="61"/>
      <c r="DK7" s="64" t="str">
        <f>DK8</f>
        <v>-</v>
      </c>
      <c r="DL7" s="64" t="str">
        <f t="shared" ref="DL7:DT7" si="17">DL8</f>
        <v>-</v>
      </c>
      <c r="DM7" s="64" t="str">
        <f t="shared" si="17"/>
        <v>-</v>
      </c>
      <c r="DN7" s="64">
        <f t="shared" si="17"/>
        <v>84.2</v>
      </c>
      <c r="DO7" s="64">
        <f t="shared" si="17"/>
        <v>94.7</v>
      </c>
      <c r="DP7" s="64">
        <f t="shared" si="17"/>
        <v>172.8</v>
      </c>
      <c r="DQ7" s="64">
        <f t="shared" si="17"/>
        <v>167.7</v>
      </c>
      <c r="DR7" s="64">
        <f t="shared" si="17"/>
        <v>169.3</v>
      </c>
      <c r="DS7" s="64">
        <f t="shared" si="17"/>
        <v>166.6</v>
      </c>
      <c r="DT7" s="64">
        <f t="shared" si="17"/>
        <v>227.1</v>
      </c>
      <c r="DU7" s="61"/>
    </row>
    <row r="8" spans="1:125" s="66" customFormat="1">
      <c r="A8" s="49"/>
      <c r="B8" s="67">
        <v>2017</v>
      </c>
      <c r="C8" s="67">
        <v>222054</v>
      </c>
      <c r="D8" s="67">
        <v>47</v>
      </c>
      <c r="E8" s="67">
        <v>14</v>
      </c>
      <c r="F8" s="67">
        <v>0</v>
      </c>
      <c r="G8" s="67">
        <v>7</v>
      </c>
      <c r="H8" s="67" t="s">
        <v>129</v>
      </c>
      <c r="I8" s="67" t="s">
        <v>130</v>
      </c>
      <c r="J8" s="67" t="s">
        <v>131</v>
      </c>
      <c r="K8" s="67" t="s">
        <v>132</v>
      </c>
      <c r="L8" s="67" t="s">
        <v>133</v>
      </c>
      <c r="M8" s="67" t="s">
        <v>134</v>
      </c>
      <c r="N8" s="67" t="s">
        <v>135</v>
      </c>
      <c r="O8" s="68" t="s">
        <v>136</v>
      </c>
      <c r="P8" s="69" t="s">
        <v>137</v>
      </c>
      <c r="Q8" s="69" t="s">
        <v>138</v>
      </c>
      <c r="R8" s="70">
        <v>18</v>
      </c>
      <c r="S8" s="69" t="s">
        <v>139</v>
      </c>
      <c r="T8" s="69" t="s">
        <v>140</v>
      </c>
      <c r="U8" s="70">
        <v>2419</v>
      </c>
      <c r="V8" s="70">
        <v>95</v>
      </c>
      <c r="W8" s="70">
        <v>216</v>
      </c>
      <c r="X8" s="69" t="s">
        <v>141</v>
      </c>
      <c r="Y8" s="71" t="s">
        <v>133</v>
      </c>
      <c r="Z8" s="71" t="s">
        <v>133</v>
      </c>
      <c r="AA8" s="71" t="s">
        <v>133</v>
      </c>
      <c r="AB8" s="71">
        <v>132.80000000000001</v>
      </c>
      <c r="AC8" s="71">
        <v>149.80000000000001</v>
      </c>
      <c r="AD8" s="71">
        <v>120.7</v>
      </c>
      <c r="AE8" s="71">
        <v>135.30000000000001</v>
      </c>
      <c r="AF8" s="71">
        <v>133.5</v>
      </c>
      <c r="AG8" s="71">
        <v>136.30000000000001</v>
      </c>
      <c r="AH8" s="71">
        <v>130.9</v>
      </c>
      <c r="AI8" s="68">
        <v>319.10000000000002</v>
      </c>
      <c r="AJ8" s="71" t="s">
        <v>133</v>
      </c>
      <c r="AK8" s="71" t="s">
        <v>133</v>
      </c>
      <c r="AL8" s="71" t="s">
        <v>133</v>
      </c>
      <c r="AM8" s="71">
        <v>0</v>
      </c>
      <c r="AN8" s="71">
        <v>0</v>
      </c>
      <c r="AO8" s="71">
        <v>10.4</v>
      </c>
      <c r="AP8" s="71">
        <v>7.6</v>
      </c>
      <c r="AQ8" s="71">
        <v>7.1</v>
      </c>
      <c r="AR8" s="71">
        <v>5.5</v>
      </c>
      <c r="AS8" s="71">
        <v>5.2</v>
      </c>
      <c r="AT8" s="68">
        <v>5.6</v>
      </c>
      <c r="AU8" s="72" t="s">
        <v>133</v>
      </c>
      <c r="AV8" s="72" t="s">
        <v>133</v>
      </c>
      <c r="AW8" s="72" t="s">
        <v>133</v>
      </c>
      <c r="AX8" s="72">
        <v>0</v>
      </c>
      <c r="AY8" s="72">
        <v>0</v>
      </c>
      <c r="AZ8" s="72">
        <v>143</v>
      </c>
      <c r="BA8" s="72">
        <v>79</v>
      </c>
      <c r="BB8" s="72">
        <v>56</v>
      </c>
      <c r="BC8" s="72">
        <v>42</v>
      </c>
      <c r="BD8" s="72">
        <v>44</v>
      </c>
      <c r="BE8" s="72">
        <v>37</v>
      </c>
      <c r="BF8" s="71" t="s">
        <v>133</v>
      </c>
      <c r="BG8" s="71" t="s">
        <v>133</v>
      </c>
      <c r="BH8" s="71" t="s">
        <v>133</v>
      </c>
      <c r="BI8" s="71">
        <v>65.099999999999994</v>
      </c>
      <c r="BJ8" s="71">
        <v>63.9</v>
      </c>
      <c r="BK8" s="71">
        <v>15.3</v>
      </c>
      <c r="BL8" s="71">
        <v>11.2</v>
      </c>
      <c r="BM8" s="71">
        <v>8</v>
      </c>
      <c r="BN8" s="71">
        <v>13.7</v>
      </c>
      <c r="BO8" s="71">
        <v>7.5</v>
      </c>
      <c r="BP8" s="68">
        <v>26.4</v>
      </c>
      <c r="BQ8" s="72" t="s">
        <v>133</v>
      </c>
      <c r="BR8" s="72" t="s">
        <v>133</v>
      </c>
      <c r="BS8" s="72" t="s">
        <v>133</v>
      </c>
      <c r="BT8" s="73">
        <v>5561</v>
      </c>
      <c r="BU8" s="73">
        <v>6085</v>
      </c>
      <c r="BV8" s="72">
        <v>19003</v>
      </c>
      <c r="BW8" s="72">
        <v>19615</v>
      </c>
      <c r="BX8" s="72">
        <v>21116</v>
      </c>
      <c r="BY8" s="72">
        <v>20714</v>
      </c>
      <c r="BZ8" s="72">
        <v>16622</v>
      </c>
      <c r="CA8" s="70">
        <v>15069</v>
      </c>
      <c r="CB8" s="71" t="s">
        <v>133</v>
      </c>
      <c r="CC8" s="71" t="s">
        <v>133</v>
      </c>
      <c r="CD8" s="71" t="s">
        <v>133</v>
      </c>
      <c r="CE8" s="71" t="s">
        <v>133</v>
      </c>
      <c r="CF8" s="71" t="s">
        <v>133</v>
      </c>
      <c r="CG8" s="71" t="s">
        <v>133</v>
      </c>
      <c r="CH8" s="71" t="s">
        <v>133</v>
      </c>
      <c r="CI8" s="71" t="s">
        <v>133</v>
      </c>
      <c r="CJ8" s="71" t="s">
        <v>133</v>
      </c>
      <c r="CK8" s="71" t="s">
        <v>133</v>
      </c>
      <c r="CL8" s="68" t="s">
        <v>133</v>
      </c>
      <c r="CM8" s="70" t="s">
        <v>133</v>
      </c>
      <c r="CN8" s="70">
        <v>20000</v>
      </c>
      <c r="CO8" s="71" t="s">
        <v>133</v>
      </c>
      <c r="CP8" s="71" t="s">
        <v>133</v>
      </c>
      <c r="CQ8" s="71" t="s">
        <v>133</v>
      </c>
      <c r="CR8" s="71" t="s">
        <v>133</v>
      </c>
      <c r="CS8" s="71" t="s">
        <v>133</v>
      </c>
      <c r="CT8" s="71" t="s">
        <v>133</v>
      </c>
      <c r="CU8" s="71" t="s">
        <v>133</v>
      </c>
      <c r="CV8" s="71" t="s">
        <v>133</v>
      </c>
      <c r="CW8" s="71" t="s">
        <v>133</v>
      </c>
      <c r="CX8" s="71" t="s">
        <v>133</v>
      </c>
      <c r="CY8" s="68" t="s">
        <v>133</v>
      </c>
      <c r="CZ8" s="71" t="s">
        <v>133</v>
      </c>
      <c r="DA8" s="71" t="s">
        <v>133</v>
      </c>
      <c r="DB8" s="71" t="s">
        <v>133</v>
      </c>
      <c r="DC8" s="71">
        <v>0</v>
      </c>
      <c r="DD8" s="71">
        <v>0</v>
      </c>
      <c r="DE8" s="71">
        <v>192.7</v>
      </c>
      <c r="DF8" s="71">
        <v>141.9</v>
      </c>
      <c r="DG8" s="71">
        <v>181.6</v>
      </c>
      <c r="DH8" s="71">
        <v>148.9</v>
      </c>
      <c r="DI8" s="71">
        <v>135.30000000000001</v>
      </c>
      <c r="DJ8" s="68">
        <v>120.3</v>
      </c>
      <c r="DK8" s="71" t="s">
        <v>133</v>
      </c>
      <c r="DL8" s="71" t="s">
        <v>133</v>
      </c>
      <c r="DM8" s="71" t="s">
        <v>133</v>
      </c>
      <c r="DN8" s="71">
        <v>84.2</v>
      </c>
      <c r="DO8" s="71">
        <v>94.7</v>
      </c>
      <c r="DP8" s="71">
        <v>172.8</v>
      </c>
      <c r="DQ8" s="71">
        <v>167.7</v>
      </c>
      <c r="DR8" s="71">
        <v>169.3</v>
      </c>
      <c r="DS8" s="71">
        <v>166.6</v>
      </c>
      <c r="DT8" s="71">
        <v>227.1</v>
      </c>
      <c r="DU8" s="68">
        <v>198.4</v>
      </c>
    </row>
    <row r="9" spans="1:12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c r="A10" s="78"/>
      <c r="B10" s="78" t="s">
        <v>142</v>
      </c>
      <c r="C10" s="78" t="s">
        <v>143</v>
      </c>
      <c r="D10" s="78" t="s">
        <v>144</v>
      </c>
      <c r="E10" s="78" t="s">
        <v>145</v>
      </c>
      <c r="F10" s="78" t="s">
        <v>146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2019-02-19T05:36:55Z</cp:lastPrinted>
  <dcterms:created xsi:type="dcterms:W3CDTF">2018-12-07T10:30:51Z</dcterms:created>
  <dcterms:modified xsi:type="dcterms:W3CDTF">2019-02-19T08:25:26Z</dcterms:modified>
  <cp:category/>
</cp:coreProperties>
</file>