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8 財政状況資料集(H22決算まで財政・歳出比較分析表）\（H30決算）財政状況資料集\02 回答\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E36" i="10"/>
  <c r="AM36" i="10"/>
  <c r="U36" i="10"/>
  <c r="C36" i="10"/>
  <c r="BE35" i="10"/>
  <c r="AM35" i="10"/>
  <c r="U35" i="10"/>
  <c r="C35" i="10"/>
  <c r="CO34" i="10"/>
  <c r="CO35" i="10" s="1"/>
  <c r="CO36" i="10" s="1"/>
  <c r="CO37"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<sst xmlns="http://schemas.openxmlformats.org/spreadsheetml/2006/main" count="1085" uniqueCount="609">
  <si>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</si>
  <si>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</si>
  <si>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</si>
  <si>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</si>
  <si>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</si>
  <si>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</si>
  <si>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</si>
  <si>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</si>
  <si>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</si>
  <si>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</si>
  <si>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</si>
  <si>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</si>
  <si>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</si>
  <si>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</si>
  <si>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</si>
  <si>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</si>
  <si>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</si>
  <si>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</si>
  <si>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</si>
  <si>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</si>
  <si>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</si>
  <si>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</si>
  <si>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</si>
  <si>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</si>
  <si>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</si>
  <si>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</si>
  <si>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</si>
  <si>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</si>
  <si>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</si>
  <si>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</si>
  <si>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</si>
  <si>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</si>
  <si>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</si>
  <si>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</si>
  <si>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</si>
  <si>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</si>
  <si>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</si>
  <si>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</si>
  <si>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</si>
  <si>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</si>
  <si>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</si>
  <si>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</si>
  <si>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</si>
  <si>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</si>
  <si>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</si>
  <si>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</si>
  <si>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</si>
  <si>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</si>
  <si>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</si>
  <si>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</si>
  <si>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</si>
  <si>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</si>
  <si>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</si>
  <si>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</si>
  <si>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</si>
  <si>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</si>
  <si>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</si>
  <si>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</si>
  <si>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</si>
  <si>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</si>
  <si>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</si>
  <si>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</si>
  <si>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</si>
  <si>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</si>
  <si>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</si>
  <si>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</si>
  <si>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</si>
  <si>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</si>
  <si>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</si>
  <si>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</si>
  <si>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</si>
  <si>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</si>
  <si>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</si>
  <si>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</si>
  <si>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</si>
  <si>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</si>
  <si>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</si>
  <si>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</si>
  <si>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</si>
  <si>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</si>
  <si>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</si>
  <si>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</si>
  <si>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</si>
  <si>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</si>
  <si>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</si>
  <si>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</si>
  <si>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</si>
  <si>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</si>
  <si>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</si>
  <si>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</si>
  <si>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</si>
  <si>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</si>
  <si>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</si>
  <si>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</si>
  <si>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</si>
  <si>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</si>
  <si>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</si>
  <si>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</si>
  <si>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</si>
  <si>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</si>
  <si>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</si>
  <si>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</si>
  <si>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</si>
  <si>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</si>
  <si>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</si>
  <si>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</si>
  <si>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</si>
  <si>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</si>
  <si>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</si>
  <si>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</si>
  <si>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</si>
  <si>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</si>
  <si>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</si>
  <si>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</si>
  <si>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</si>
  <si>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</si>
  <si>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</si>
  <si>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</si>
  <si>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</si>
  <si>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</si>
  <si>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</si>
  <si>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</si>
  <si>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</si>
  <si>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</si>
  <si>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</si>
  <si>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</si>
  <si>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</si>
  <si>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</si>
  <si>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</si>
  <si>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</si>
  <si>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</si>
  <si>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</si>
  <si>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</si>
  <si>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</si>
  <si>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</si>
  <si>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</si>
  <si>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</si>
  <si>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</si>
  <si>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</si>
  <si>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</si>
  <si>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</si>
  <si>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</si>
  <si>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</si>
  <si>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</si>
  <si>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</si>
  <si>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</si>
  <si>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</si>
  <si>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</si>
  <si>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</si>
  <si>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</si>
  <si>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</si>
  <si>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</si>
  <si>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</si>
  <si>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</si>
  <si>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</si>
  <si>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</si>
  <si>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</si>
  <si>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</si>
  <si>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</si>
  <si>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</si>
  <si>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</si>
  <si>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</si>
  <si>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</si>
  <si>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</si>
  <si>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</si>
  <si>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</si>
  <si>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</si>
  <si>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</si>
  <si>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</si>
  <si>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</si>
  <si>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</si>
  <si>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</si>
  <si>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</si>
  <si>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</si>
  <si>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</si>
  <si>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</si>
  <si>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</si>
  <si>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</si>
  <si>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</si>
  <si>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</si>
  <si>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</si>
  <si>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</si>
  <si>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</si>
  <si>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</si>
  <si>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</si>
  <si>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</si>
  <si>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</si>
  <si>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</si>
  <si>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</si>
  <si>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</si>
  <si>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</si>
  <si>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</si>
  <si>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</si>
  <si>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</si>
  <si>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</si>
  <si>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</si>
  <si>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</si>
  <si>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</si>
  <si>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</si>
  <si>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</si>
  <si>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</si>
  <si>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</si>
  <si>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</si>
  <si>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</si>
  <si>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</si>
  <si>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</si>
  <si>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</si>
  <si>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</si>
  <si>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</si>
  <si>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</si>
  <si>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静岡県熱海市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</si>
  <si>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</si>
  <si>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</si>
  <si>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</si>
  <si>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</si>
  <si>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</si>
  <si>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</si>
  <si>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</si>
  <si>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</si>
  <si>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</si>
  <si>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</si>
  <si>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</si>
  <si>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</si>
  <si>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</si>
  <si>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</si>
  <si>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</si>
  <si>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</si>
  <si>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</si>
  <si>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</si>
  <si>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</si>
  <si>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</si>
  <si>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</si>
  <si>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</si>
  <si>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</si>
  <si>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</si>
  <si>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</si>
  <si>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</si>
  <si>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</si>
  <si>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</si>
  <si>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</si>
  <si>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</si>
  <si>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</si>
  <si>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</si>
  <si>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</si>
  <si>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</si>
  <si>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</si>
  <si>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</si>
  <si>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</si>
  <si>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</si>
  <si>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</si>
  <si>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</si>
  <si>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</si>
  <si>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</si>
  <si>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</si>
  <si>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</si>
  <si>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</si>
  <si>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</si>
  <si>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</si>
  <si>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</si>
  <si>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</si>
  <si>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</si>
  <si>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</si>
  <si>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</si>
  <si>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</si>
  <si>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</si>
  <si>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</si>
  <si>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</si>
  <si>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</si>
  <si>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</si>
  <si>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</si>
  <si>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</si>
  <si>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</si>
  <si>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</si>
  <si>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</si>
  <si>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</si>
  <si>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</si>
  <si>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</si>
  <si>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</si>
  <si>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</si>
  <si>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</si>
  <si>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</si>
  <si>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</si>
  <si>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</si>
  <si>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</si>
  <si>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</si>
  <si>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</si>
  <si>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</si>
  <si>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</si>
  <si>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</si>
  <si>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</si>
  <si>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</si>
  <si>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</si>
  <si>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</si>
  <si>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</si>
  <si>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</si>
  <si>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</si>
  <si>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</si>
  <si>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</si>
  <si>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</si>
  <si>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</si>
  <si>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</si>
  <si>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</si>
  <si>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</si>
  <si>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</si>
  <si>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</si>
  <si>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</si>
  <si>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</si>
  <si>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</si>
  <si>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</si>
  <si>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</si>
  <si>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</si>
  <si>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</si>
  <si>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</si>
  <si>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</si>
  <si>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</si>
  <si>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</si>
  <si>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</si>
  <si>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</si>
  <si>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</si>
  <si>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</si>
  <si>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</si>
  <si>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</si>
  <si>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</si>
  <si>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</si>
  <si>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</si>
  <si>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</si>
  <si>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</si>
  <si>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</si>
  <si>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</si>
  <si>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</si>
  <si>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</si>
  <si>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</si>
  <si>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</si>
  <si>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</si>
  <si>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</si>
  <si>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</si>
  <si>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</si>
  <si>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</si>
  <si>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</si>
  <si>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</si>
  <si>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</si>
  <si>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</si>
  <si>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</si>
  <si>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</si>
  <si>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</si>
  <si>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</si>
  <si>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</si>
  <si>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</si>
  <si>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</si>
  <si>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</si>
  <si>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</si>
  <si>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</si>
  <si>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</si>
  <si>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</si>
  <si>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</si>
  <si>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</si>
  <si>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</si>
  <si>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</si>
  <si>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</si>
  <si>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</si>
  <si>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静岡県熱海市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</si>
  <si>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</si>
  <si>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</si>
  <si>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</si>
  <si>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</si>
  <si>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</si>
  <si>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</si>
  <si>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</si>
  <si>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</si>
  <si>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</si>
  <si>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</si>
  <si>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</si>
  <si>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</si>
  <si>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</si>
  <si>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</si>
  <si>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</si>
  <si>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</si>
  <si>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</si>
  <si>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</si>
  <si>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</si>
  <si>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</si>
  <si>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</si>
  <si>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</si>
  <si>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</si>
  <si>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</si>
  <si>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</si>
  <si>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</si>
  <si>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</si>
  <si>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</si>
  <si>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</si>
  <si>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</si>
  <si>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</si>
  <si>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</si>
  <si>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</si>
  <si>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</si>
  <si>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</si>
  <si>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</si>
  <si>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</si>
  <si>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</si>
  <si>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</si>
  <si>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</si>
  <si>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</si>
  <si>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</si>
  <si>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</si>
  <si>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温泉事業会計</t>
    <phoneticPr fontId="5"/>
  </si>
  <si>
    <t>法適用企業</t>
    <phoneticPr fontId="5"/>
  </si>
  <si>
    <t>離島初島簡易水道事業特別会計</t>
    <phoneticPr fontId="5"/>
  </si>
  <si>
    <t>-</t>
    <phoneticPr fontId="5"/>
  </si>
  <si>
    <t>法非適用企業</t>
    <phoneticPr fontId="5"/>
  </si>
  <si>
    <t>初島漁業集落排水処理事業特別会計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</si>
  <si>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</si>
  <si>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</si>
  <si>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</si>
  <si>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</si>
  <si>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</si>
  <si>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</si>
  <si>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</si>
  <si>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</si>
  <si>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</si>
  <si>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</si>
  <si>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</si>
  <si>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</si>
  <si>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</si>
  <si>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</si>
  <si>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</si>
  <si>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</si>
  <si>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</si>
  <si>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</si>
  <si>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</si>
  <si>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</si>
  <si>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</si>
  <si>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</si>
  <si>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</si>
  <si>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</si>
  <si>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</si>
  <si>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</si>
  <si>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</si>
  <si>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</si>
  <si>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</si>
  <si>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</si>
  <si>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</si>
  <si>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</si>
  <si>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</si>
  <si>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</si>
  <si>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</si>
  <si>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</si>
  <si>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</si>
  <si>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</si>
  <si>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</si>
  <si>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</si>
  <si>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</si>
  <si>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</si>
  <si>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</si>
  <si>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</si>
  <si>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</si>
  <si>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</si>
  <si>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</si>
  <si>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</si>
  <si>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</si>
  <si>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</si>
  <si>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</si>
  <si>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</si>
  <si>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</si>
  <si>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</si>
  <si>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</si>
  <si>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</si>
  <si>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</si>
  <si>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</si>
  <si>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</si>
  <si>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</si>
  <si>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</si>
  <si>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</si>
  <si>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</si>
  <si>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</si>
  <si>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</si>
  <si>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</si>
  <si>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初島漁業集落排水処理事業特別会計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</si>
  <si>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</si>
  <si>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</si>
  <si>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</si>
  <si>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離島初島簡易水道事業特別会計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</si>
  <si>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</si>
  <si>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</si>
  <si>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</si>
  <si>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</si>
  <si>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</si>
  <si>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</si>
  <si>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</si>
  <si>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</si>
  <si>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</si>
  <si>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</si>
  <si>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</si>
  <si>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</si>
  <si>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</si>
  <si>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</si>
  <si>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</si>
  <si>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</si>
  <si>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</si>
  <si>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</si>
  <si>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</si>
  <si>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</si>
  <si>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</si>
  <si>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</si>
  <si>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</si>
  <si>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</si>
  <si>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</si>
  <si>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</si>
  <si>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</si>
  <si>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</si>
  <si>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</si>
  <si>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</si>
  <si>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</si>
  <si>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</si>
  <si>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</si>
  <si>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</si>
  <si>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</si>
  <si>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</si>
  <si>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</si>
  <si>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</si>
  <si>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</si>
  <si>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</si>
  <si>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</si>
  <si>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</si>
  <si>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</si>
  <si>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</si>
  <si>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</si>
  <si>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</si>
  <si>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</si>
  <si>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</si>
  <si>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</si>
  <si>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</si>
  <si>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</si>
  <si>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</si>
  <si>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</si>
  <si>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</si>
  <si>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</si>
  <si>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</si>
  <si>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</si>
  <si>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</si>
  <si>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</si>
  <si>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</si>
  <si>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</si>
  <si>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</si>
  <si>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</si>
  <si>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</si>
  <si>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</si>
  <si>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</si>
  <si>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</si>
  <si>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</si>
  <si>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</si>
  <si>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</si>
  <si>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</si>
  <si>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</si>
  <si>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</si>
  <si>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</si>
  <si>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</si>
  <si>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</si>
  <si>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</si>
  <si>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</si>
  <si>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</si>
  <si>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</si>
  <si>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</si>
  <si>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</si>
  <si>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</si>
  <si>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</si>
  <si>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</si>
  <si>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</si>
  <si>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5.34</t>
  </si>
  <si>
    <t>▲ 2.23</t>
  </si>
  <si>
    <t>水道事業会計</t>
  </si>
  <si>
    <t>▲ 8.33</t>
  </si>
  <si>
    <t>一般会計</t>
  </si>
  <si>
    <t>温泉事業会計</t>
  </si>
  <si>
    <t>▲ 4.15</t>
  </si>
  <si>
    <t>下水道事業会計</t>
  </si>
  <si>
    <t>介護保険事業特別会計</t>
  </si>
  <si>
    <t>国民健康保険事業特別会計</t>
  </si>
  <si>
    <t>後期高齢者医療事業特別会計</t>
  </si>
  <si>
    <t>駐車場事業特別会計</t>
  </si>
  <si>
    <t>その他会計（赤字）</t>
  </si>
  <si>
    <t>▲ 0.00</t>
  </si>
  <si>
    <t>その他会計（黒字）</t>
  </si>
  <si>
    <t>H25末</t>
    <phoneticPr fontId="5"/>
  </si>
  <si>
    <t>H26末</t>
    <phoneticPr fontId="5"/>
  </si>
  <si>
    <t>H27末</t>
    <phoneticPr fontId="5"/>
  </si>
  <si>
    <t>H28末</t>
    <phoneticPr fontId="5"/>
  </si>
  <si>
    <t>H29末</t>
    <phoneticPr fontId="5"/>
  </si>
  <si>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1"/>
  </si>
  <si>
    <t>静岡県後期高齢者医療広域連合（事業会計）</t>
    <rPh sb="15" eb="17">
      <t>ジギョウ</t>
    </rPh>
    <phoneticPr fontId="11"/>
  </si>
  <si>
    <t>静岡地方税滞納整理機構</t>
    <rPh sb="0" eb="2">
      <t>シズオカ</t>
    </rPh>
    <rPh sb="2" eb="4">
      <t>チホウ</t>
    </rPh>
    <rPh sb="4" eb="5">
      <t>ゼイ</t>
    </rPh>
    <rPh sb="5" eb="7">
      <t>タイノウ</t>
    </rPh>
    <rPh sb="7" eb="9">
      <t>セイリ</t>
    </rPh>
    <rPh sb="9" eb="11">
      <t>キコウ</t>
    </rPh>
    <phoneticPr fontId="11"/>
  </si>
  <si>
    <t>熱海市振興公社</t>
    <rPh sb="0" eb="3">
      <t>アタミシ</t>
    </rPh>
    <rPh sb="3" eb="5">
      <t>シンコウ</t>
    </rPh>
    <rPh sb="5" eb="7">
      <t>コウシャ</t>
    </rPh>
    <phoneticPr fontId="11"/>
  </si>
  <si>
    <t>熱海日金山霊園</t>
    <rPh sb="0" eb="2">
      <t>アタミ</t>
    </rPh>
    <rPh sb="2" eb="4">
      <t>ヒガネ</t>
    </rPh>
    <rPh sb="4" eb="5">
      <t>サン</t>
    </rPh>
    <rPh sb="5" eb="7">
      <t>レイエン</t>
    </rPh>
    <phoneticPr fontId="11"/>
  </si>
  <si>
    <t>スパ・マリーナ熱海</t>
    <rPh sb="7" eb="9">
      <t>アタミ</t>
    </rPh>
    <phoneticPr fontId="11"/>
  </si>
  <si>
    <t>熱海市土地開発公社</t>
    <rPh sb="0" eb="3">
      <t>アタミシ</t>
    </rPh>
    <rPh sb="3" eb="5">
      <t>トチ</t>
    </rPh>
    <rPh sb="5" eb="7">
      <t>カイハツ</t>
    </rPh>
    <rPh sb="7" eb="9">
      <t>コウシャ</t>
    </rPh>
    <phoneticPr fontId="11"/>
  </si>
  <si>
    <t>〇</t>
    <phoneticPr fontId="2"/>
  </si>
  <si>
    <t>環境衛生施設等整備基金</t>
    <phoneticPr fontId="2"/>
  </si>
  <si>
    <t>職員退職手当基金</t>
    <phoneticPr fontId="2"/>
  </si>
  <si>
    <t>文化振興基金</t>
    <phoneticPr fontId="2"/>
  </si>
  <si>
    <t>庁舎等建設基金</t>
    <phoneticPr fontId="2"/>
  </si>
  <si>
    <t>地域福祉基金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</si>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</sst>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c:ext xmlns:c16="http://schemas.microsoft.com/office/drawing/2014/chart" uri="{C3380CC4-5D6E-409C-BE32-E72D297353CC}">
              <c16:uniqueId val="{00000000-5B4F-448C-95C2-C145B44FB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55438</c:v>
                </c:pt>
                <c:pt idx="1">
                  <c:v>52106</c:v>
                </c:pt>
                <c:pt idx="2">
                  <c:v>54818</c:v>
                </c:pt>
                <c:pt idx="3">
                  <c:v>54863</c:v>
                </c:pt>
                <c:pt idx="4">
                  <c:v>80896</c:v>
                </c:pt>
              </c:numCache>
            </c:numRef>
          </c:val>
          <c:smooth val="0"/>
          <c:extLst>
            <c:ext xmlns:c16="http://schemas.microsoft.com/office/drawing/2014/chart" uri="{C3380CC4-5D6E-409C-BE32-E72D297353CC}">
              <c16:uniqueId val="{00000001-5B4F-448C-95C2-C145B44FBB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9.73</c:v>
                </c:pt>
                <c:pt idx="1">
                  <c:v>8.73</c:v>
                </c:pt>
                <c:pt idx="2">
                  <c:v>8.73</c:v>
                </c:pt>
                <c:pt idx="3">
                  <c:v>8.57</c:v>
                </c:pt>
                <c:pt idx="4">
                  <c:v>8.19</c:v>
                </c:pt>
              </c:numCache>
            </c:numRef>
          </c:val>
          <c:extLst>
            <c:ext xmlns:c16="http://schemas.microsoft.com/office/drawing/2014/chart" uri="{C3380CC4-5D6E-409C-BE32-E72D297353CC}">
              <c16:uniqueId val="{00000000-39EF-4399-AEA4-CC1665E51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14.48</c:v>
                </c:pt>
                <c:pt idx="1">
                  <c:v>22.31</c:v>
                </c:pt>
                <c:pt idx="2">
                  <c:v>29.22</c:v>
                </c:pt>
                <c:pt idx="3">
                  <c:v>28.39</c:v>
                </c:pt>
                <c:pt idx="4">
                  <c:v>30.95</c:v>
                </c:pt>
              </c:numCache>
            </c:numRef>
          </c:val>
          <c:extLst>
            <c:ext xmlns:c16="http://schemas.microsoft.com/office/drawing/2014/chart" uri="{C3380CC4-5D6E-409C-BE32-E72D297353CC}">
              <c16:uniqueId val="{00000001-39EF-4399-AEA4-CC1665E512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2.2599999999999998</c:v>
                </c:pt>
                <c:pt idx="1">
                  <c:v>1.92</c:v>
                </c:pt>
                <c:pt idx="2">
                  <c:v>0.78</c:v>
                </c:pt>
                <c:pt idx="3">
                  <c:v>-5.34</c:v>
                </c:pt>
                <c:pt idx="4">
                  <c:v>-2.23</c:v>
                </c:pt>
              </c:numCache>
            </c:numRef>
          </c:val>
          <c:smooth val="0"/>
          <c:extLst>
            <c:ext xmlns:c16="http://schemas.microsoft.com/office/drawing/2014/chart" uri="{C3380CC4-5D6E-409C-BE32-E72D297353CC}">
              <c16:uniqueId val="{00000002-39EF-4399-AEA4-CC1665E512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3C3-4000-B1F1-E3C398775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C3-4000-B1F1-E3C3987754A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0.16</c:v>
                </c:pt>
                <c:pt idx="6">
                  <c:v>#N/A</c:v>
                </c:pt>
                <c:pt idx="7">
                  <c:v>0.26</c:v>
                </c:pt>
                <c:pt idx="8">
                  <c:v>#N/A</c:v>
                </c:pt>
                <c:pt idx="9">
                  <c:v>0</c:v>
                </c:pt>
              </c:numCache>
            </c:numRef>
          </c:val>
          <c:extLst>
            <c:ext xmlns:c16="http://schemas.microsoft.com/office/drawing/2014/chart" uri="{C3380CC4-5D6E-409C-BE32-E72D297353CC}">
              <c16:uniqueId val="{00000002-F3C3-4000-B1F1-E3C3987754A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0.04</c:v>
                </c:pt>
                <c:pt idx="6">
                  <c:v>#N/A</c:v>
                </c:pt>
                <c:pt idx="7">
                  <c:v>0.06</c:v>
                </c:pt>
                <c:pt idx="8">
                  <c:v>#N/A</c:v>
                </c:pt>
                <c:pt idx="9">
                  <c:v>0.06</c:v>
                </c:pt>
              </c:numCache>
            </c:numRef>
          </c:val>
          <c:extLst>
            <c:ext xmlns:c16="http://schemas.microsoft.com/office/drawing/2014/chart" uri="{C3380CC4-5D6E-409C-BE32-E72D297353CC}">
              <c16:uniqueId val="{00000003-F3C3-4000-B1F1-E3C3987754A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2.64</c:v>
                </c:pt>
                <c:pt idx="2">
                  <c:v>#N/A</c:v>
                </c:pt>
                <c:pt idx="3">
                  <c:v>1.54</c:v>
                </c:pt>
                <c:pt idx="4">
                  <c:v>#N/A</c:v>
                </c:pt>
                <c:pt idx="5">
                  <c:v>2.73</c:v>
                </c:pt>
                <c:pt idx="6">
                  <c:v>#N/A</c:v>
                </c:pt>
                <c:pt idx="7">
                  <c:v>5.24</c:v>
                </c:pt>
                <c:pt idx="8">
                  <c:v>#N/A</c:v>
                </c:pt>
                <c:pt idx="9">
                  <c:v>1.49</c:v>
                </c:pt>
              </c:numCache>
            </c:numRef>
          </c:val>
          <c:extLst>
            <c:ext xmlns:c16="http://schemas.microsoft.com/office/drawing/2014/chart" uri="{C3380CC4-5D6E-409C-BE32-E72D297353CC}">
              <c16:uniqueId val="{00000004-F3C3-4000-B1F1-E3C3987754A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0.66</c:v>
                </c:pt>
                <c:pt idx="4">
                  <c:v>#N/A</c:v>
                </c:pt>
                <c:pt idx="5">
                  <c:v>2.2200000000000002</c:v>
                </c:pt>
                <c:pt idx="6">
                  <c:v>#N/A</c:v>
                </c:pt>
                <c:pt idx="7">
                  <c:v>1.5</c:v>
                </c:pt>
                <c:pt idx="8">
                  <c:v>#N/A</c:v>
                </c:pt>
                <c:pt idx="9">
                  <c:v>2.06</c:v>
                </c:pt>
              </c:numCache>
            </c:numRef>
          </c:val>
          <c:extLst>
            <c:ext xmlns:c16="http://schemas.microsoft.com/office/drawing/2014/chart" uri="{C3380CC4-5D6E-409C-BE32-E72D297353CC}">
              <c16:uniqueId val="{00000005-F3C3-4000-B1F1-E3C3987754A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5.86</c:v>
                </c:pt>
                <c:pt idx="2">
                  <c:v>#N/A</c:v>
                </c:pt>
                <c:pt idx="3">
                  <c:v>0</c:v>
                </c:pt>
                <c:pt idx="4">
                  <c:v>#N/A</c:v>
                </c:pt>
                <c:pt idx="5">
                  <c:v>0.51</c:v>
                </c:pt>
                <c:pt idx="6">
                  <c:v>#N/A</c:v>
                </c:pt>
                <c:pt idx="7">
                  <c:v>4.96</c:v>
                </c:pt>
                <c:pt idx="8">
                  <c:v>#N/A</c:v>
                </c:pt>
                <c:pt idx="9">
                  <c:v>5.88</c:v>
                </c:pt>
              </c:numCache>
            </c:numRef>
          </c:val>
          <c:extLst>
            <c:ext xmlns:c16="http://schemas.microsoft.com/office/drawing/2014/chart" uri="{C3380CC4-5D6E-409C-BE32-E72D297353CC}">
              <c16:uniqueId val="{00000006-F3C3-4000-B1F1-E3C3987754A5}"/>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4.1500000000000004</c:v>
                </c:pt>
                <c:pt idx="1">
                  <c:v>#N/A</c:v>
                </c:pt>
                <c:pt idx="2">
                  <c:v>#N/A</c:v>
                </c:pt>
                <c:pt idx="3">
                  <c:v>4.4800000000000004</c:v>
                </c:pt>
                <c:pt idx="4">
                  <c:v>#N/A</c:v>
                </c:pt>
                <c:pt idx="5">
                  <c:v>5.16</c:v>
                </c:pt>
                <c:pt idx="6">
                  <c:v>#N/A</c:v>
                </c:pt>
                <c:pt idx="7">
                  <c:v>5.5</c:v>
                </c:pt>
                <c:pt idx="8">
                  <c:v>#N/A</c:v>
                </c:pt>
                <c:pt idx="9">
                  <c:v>5.99</c:v>
                </c:pt>
              </c:numCache>
            </c:numRef>
          </c:val>
          <c:extLst>
            <c:ext xmlns:c16="http://schemas.microsoft.com/office/drawing/2014/chart" uri="{C3380CC4-5D6E-409C-BE32-E72D297353CC}">
              <c16:uniqueId val="{00000007-F3C3-4000-B1F1-E3C3987754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9.73</c:v>
                </c:pt>
                <c:pt idx="2">
                  <c:v>#N/A</c:v>
                </c:pt>
                <c:pt idx="3">
                  <c:v>8.7200000000000006</c:v>
                </c:pt>
                <c:pt idx="4">
                  <c:v>#N/A</c:v>
                </c:pt>
                <c:pt idx="5">
                  <c:v>8.73</c:v>
                </c:pt>
                <c:pt idx="6">
                  <c:v>#N/A</c:v>
                </c:pt>
                <c:pt idx="7">
                  <c:v>8.57</c:v>
                </c:pt>
                <c:pt idx="8">
                  <c:v>#N/A</c:v>
                </c:pt>
                <c:pt idx="9">
                  <c:v>8.19</c:v>
                </c:pt>
              </c:numCache>
            </c:numRef>
          </c:val>
          <c:extLst>
            <c:ext xmlns:c16="http://schemas.microsoft.com/office/drawing/2014/chart" uri="{C3380CC4-5D6E-409C-BE32-E72D297353CC}">
              <c16:uniqueId val="{00000008-F3C3-4000-B1F1-E3C3987754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8.33</c:v>
                </c:pt>
                <c:pt idx="1">
                  <c:v>#N/A</c:v>
                </c:pt>
                <c:pt idx="2">
                  <c:v>#N/A</c:v>
                </c:pt>
                <c:pt idx="3">
                  <c:v>9.4499999999999993</c:v>
                </c:pt>
                <c:pt idx="4">
                  <c:v>#N/A</c:v>
                </c:pt>
                <c:pt idx="5">
                  <c:v>8.68</c:v>
                </c:pt>
                <c:pt idx="6">
                  <c:v>#N/A</c:v>
                </c:pt>
                <c:pt idx="7">
                  <c:v>9.9600000000000009</c:v>
                </c:pt>
                <c:pt idx="8">
                  <c:v>#N/A</c:v>
                </c:pt>
                <c:pt idx="9">
                  <c:v>11.6</c:v>
                </c:pt>
              </c:numCache>
            </c:numRef>
          </c:val>
          <c:extLst>
            <c:ext xmlns:c16="http://schemas.microsoft.com/office/drawing/2014/chart" uri="{C3380CC4-5D6E-409C-BE32-E72D297353CC}">
              <c16:uniqueId val="{00000009-F3C3-4000-B1F1-E3C3987754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1795</c:v>
                </c:pt>
                <c:pt idx="5">
                  <c:v>1605</c:v>
                </c:pt>
                <c:pt idx="8">
                  <c:v>1586</c:v>
                </c:pt>
                <c:pt idx="11">
                  <c:v>1646</c:v>
                </c:pt>
                <c:pt idx="14">
                  <c:v>1669</c:v>
                </c:pt>
              </c:numCache>
            </c:numRef>
          </c:val>
          <c:extLst>
            <c:ext xmlns:c16="http://schemas.microsoft.com/office/drawing/2014/chart" uri="{C3380CC4-5D6E-409C-BE32-E72D297353CC}">
              <c16:uniqueId val="{00000000-E783-4271-91EC-487AB4863B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83-4271-91EC-487AB4863B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62</c:v>
                </c:pt>
                <c:pt idx="3">
                  <c:v>60</c:v>
                </c:pt>
                <c:pt idx="6">
                  <c:v>51</c:v>
                </c:pt>
                <c:pt idx="9">
                  <c:v>49</c:v>
                </c:pt>
                <c:pt idx="12">
                  <c:v>45</c:v>
                </c:pt>
              </c:numCache>
            </c:numRef>
          </c:val>
          <c:extLst>
            <c:ext xmlns:c16="http://schemas.microsoft.com/office/drawing/2014/chart" uri="{C3380CC4-5D6E-409C-BE32-E72D297353CC}">
              <c16:uniqueId val="{00000002-E783-4271-91EC-487AB4863B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83-4271-91EC-487AB4863B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344</c:v>
                </c:pt>
                <c:pt idx="3">
                  <c:v>251</c:v>
                </c:pt>
                <c:pt idx="6">
                  <c:v>334</c:v>
                </c:pt>
                <c:pt idx="9">
                  <c:v>266</c:v>
                </c:pt>
                <c:pt idx="12">
                  <c:v>231</c:v>
                </c:pt>
              </c:numCache>
            </c:numRef>
          </c:val>
          <c:extLst>
            <c:ext xmlns:c16="http://schemas.microsoft.com/office/drawing/2014/chart" uri="{C3380CC4-5D6E-409C-BE32-E72D297353CC}">
              <c16:uniqueId val="{00000004-E783-4271-91EC-487AB4863B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83-4271-91EC-487AB4863B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83-4271-91EC-487AB4863B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1918</c:v>
                </c:pt>
                <c:pt idx="3">
                  <c:v>1710</c:v>
                </c:pt>
                <c:pt idx="6">
                  <c:v>1669</c:v>
                </c:pt>
                <c:pt idx="9">
                  <c:v>1667</c:v>
                </c:pt>
                <c:pt idx="12">
                  <c:v>1591</c:v>
                </c:pt>
              </c:numCache>
            </c:numRef>
          </c:val>
          <c:extLst>
            <c:ext xmlns:c16="http://schemas.microsoft.com/office/drawing/2014/chart" uri="{C3380CC4-5D6E-409C-BE32-E72D297353CC}">
              <c16:uniqueId val="{00000007-E783-4271-91EC-487AB4863B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529</c:v>
                </c:pt>
                <c:pt idx="2">
                  <c:v>#N/A</c:v>
                </c:pt>
                <c:pt idx="3">
                  <c:v>#N/A</c:v>
                </c:pt>
                <c:pt idx="4">
                  <c:v>416</c:v>
                </c:pt>
                <c:pt idx="5">
                  <c:v>#N/A</c:v>
                </c:pt>
                <c:pt idx="6">
                  <c:v>#N/A</c:v>
                </c:pt>
                <c:pt idx="7">
                  <c:v>468</c:v>
                </c:pt>
                <c:pt idx="8">
                  <c:v>#N/A</c:v>
                </c:pt>
                <c:pt idx="9">
                  <c:v>#N/A</c:v>
                </c:pt>
                <c:pt idx="10">
                  <c:v>336</c:v>
                </c:pt>
                <c:pt idx="11">
                  <c:v>#N/A</c:v>
                </c:pt>
                <c:pt idx="12">
                  <c:v>#N/A</c:v>
                </c:pt>
                <c:pt idx="13">
                  <c:v>198</c:v>
                </c:pt>
                <c:pt idx="14">
                  <c:v>#N/A</c:v>
                </c:pt>
              </c:numCache>
            </c:numRef>
          </c:val>
          <c:smooth val="0"/>
          <c:extLst>
            <c:ext xmlns:c16="http://schemas.microsoft.com/office/drawing/2014/chart" uri="{C3380CC4-5D6E-409C-BE32-E72D297353CC}">
              <c16:uniqueId val="{00000008-E783-4271-91EC-487AB4863B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15583</c:v>
                </c:pt>
                <c:pt idx="5">
                  <c:v>14982</c:v>
                </c:pt>
                <c:pt idx="8">
                  <c:v>14852</c:v>
                </c:pt>
                <c:pt idx="11">
                  <c:v>15075</c:v>
                </c:pt>
                <c:pt idx="14">
                  <c:v>14654</c:v>
                </c:pt>
              </c:numCache>
            </c:numRef>
          </c:val>
          <c:extLst>
            <c:ext xmlns:c16="http://schemas.microsoft.com/office/drawing/2014/chart" uri="{C3380CC4-5D6E-409C-BE32-E72D297353CC}">
              <c16:uniqueId val="{00000000-6BC2-4E91-A0B2-B9A74C4C10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2384</c:v>
                </c:pt>
                <c:pt idx="5">
                  <c:v>1886</c:v>
                </c:pt>
                <c:pt idx="8">
                  <c:v>2335</c:v>
                </c:pt>
                <c:pt idx="11">
                  <c:v>1347</c:v>
                </c:pt>
                <c:pt idx="14">
                  <c:v>1762</c:v>
                </c:pt>
              </c:numCache>
            </c:numRef>
          </c:val>
          <c:extLst>
            <c:ext xmlns:c16="http://schemas.microsoft.com/office/drawing/2014/chart" uri="{C3380CC4-5D6E-409C-BE32-E72D297353CC}">
              <c16:uniqueId val="{00000001-6BC2-4E91-A0B2-B9A74C4C10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3520</c:v>
                </c:pt>
                <c:pt idx="5">
                  <c:v>4094</c:v>
                </c:pt>
                <c:pt idx="8">
                  <c:v>4737</c:v>
                </c:pt>
                <c:pt idx="11">
                  <c:v>4645</c:v>
                </c:pt>
                <c:pt idx="14">
                  <c:v>4800</c:v>
                </c:pt>
              </c:numCache>
            </c:numRef>
          </c:val>
          <c:extLst>
            <c:ext xmlns:c16="http://schemas.microsoft.com/office/drawing/2014/chart" uri="{C3380CC4-5D6E-409C-BE32-E72D297353CC}">
              <c16:uniqueId val="{00000002-6BC2-4E91-A0B2-B9A74C4C10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C2-4E91-A0B2-B9A74C4C10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C2-4E91-A0B2-B9A74C4C10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C2-4E91-A0B2-B9A74C4C10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3508</c:v>
                </c:pt>
                <c:pt idx="3">
                  <c:v>2733</c:v>
                </c:pt>
                <c:pt idx="6">
                  <c:v>2890</c:v>
                </c:pt>
                <c:pt idx="9">
                  <c:v>2867</c:v>
                </c:pt>
                <c:pt idx="12">
                  <c:v>3004</c:v>
                </c:pt>
              </c:numCache>
            </c:numRef>
          </c:val>
          <c:extLst>
            <c:ext xmlns:c16="http://schemas.microsoft.com/office/drawing/2014/chart" uri="{C3380CC4-5D6E-409C-BE32-E72D297353CC}">
              <c16:uniqueId val="{00000006-6BC2-4E91-A0B2-B9A74C4C10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BC2-4E91-A0B2-B9A74C4C10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3629</c:v>
                </c:pt>
                <c:pt idx="3">
                  <c:v>3512</c:v>
                </c:pt>
                <c:pt idx="6">
                  <c:v>3071</c:v>
                </c:pt>
                <c:pt idx="9">
                  <c:v>2650</c:v>
                </c:pt>
                <c:pt idx="12">
                  <c:v>2430</c:v>
                </c:pt>
              </c:numCache>
            </c:numRef>
          </c:val>
          <c:extLst>
            <c:ext xmlns:c16="http://schemas.microsoft.com/office/drawing/2014/chart" uri="{C3380CC4-5D6E-409C-BE32-E72D297353CC}">
              <c16:uniqueId val="{00000008-6BC2-4E91-A0B2-B9A74C4C10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309</c:v>
                </c:pt>
                <c:pt idx="3">
                  <c:v>260</c:v>
                </c:pt>
                <c:pt idx="6">
                  <c:v>222</c:v>
                </c:pt>
                <c:pt idx="9">
                  <c:v>183</c:v>
                </c:pt>
                <c:pt idx="12">
                  <c:v>144</c:v>
                </c:pt>
              </c:numCache>
            </c:numRef>
          </c:val>
          <c:extLst>
            <c:ext xmlns:c16="http://schemas.microsoft.com/office/drawing/2014/chart" uri="{C3380CC4-5D6E-409C-BE32-E72D297353CC}">
              <c16:uniqueId val="{00000009-6BC2-4E91-A0B2-B9A74C4C10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16967</c:v>
                </c:pt>
                <c:pt idx="3">
                  <c:v>16534</c:v>
                </c:pt>
                <c:pt idx="6">
                  <c:v>16293</c:v>
                </c:pt>
                <c:pt idx="9">
                  <c:v>16170</c:v>
                </c:pt>
                <c:pt idx="12">
                  <c:v>16524</c:v>
                </c:pt>
              </c:numCache>
            </c:numRef>
          </c:val>
          <c:extLst>
            <c:ext xmlns:c16="http://schemas.microsoft.com/office/drawing/2014/chart" uri="{C3380CC4-5D6E-409C-BE32-E72D297353CC}">
              <c16:uniqueId val="{0000000A-6BC2-4E91-A0B2-B9A74C4C10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2926</c:v>
                </c:pt>
                <c:pt idx="2">
                  <c:v>#N/A</c:v>
                </c:pt>
                <c:pt idx="3">
                  <c:v>#N/A</c:v>
                </c:pt>
                <c:pt idx="4">
                  <c:v>2078</c:v>
                </c:pt>
                <c:pt idx="5">
                  <c:v>#N/A</c:v>
                </c:pt>
                <c:pt idx="6">
                  <c:v>#N/A</c:v>
                </c:pt>
                <c:pt idx="7">
                  <c:v>552</c:v>
                </c:pt>
                <c:pt idx="8">
                  <c:v>#N/A</c:v>
                </c:pt>
                <c:pt idx="9">
                  <c:v>#N/A</c:v>
                </c:pt>
                <c:pt idx="10">
                  <c:v>803</c:v>
                </c:pt>
                <c:pt idx="11">
                  <c:v>#N/A</c:v>
                </c:pt>
                <c:pt idx="12">
                  <c:v>#N/A</c:v>
                </c:pt>
                <c:pt idx="13">
                  <c:v>887</c:v>
                </c:pt>
                <c:pt idx="14">
                  <c:v>#N/A</c:v>
                </c:pt>
              </c:numCache>
            </c:numRef>
          </c:val>
          <c:smooth val="0"/>
          <c:extLst>
            <c:ext xmlns:c16="http://schemas.microsoft.com/office/drawing/2014/chart" uri="{C3380CC4-5D6E-409C-BE32-E72D297353CC}">
              <c16:uniqueId val="{0000000B-6BC2-4E91-A0B2-B9A74C4C10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2917</c:v>
                </c:pt>
                <c:pt idx="1">
                  <c:v>2846</c:v>
                </c:pt>
                <c:pt idx="2">
                  <c:v>3108</c:v>
                </c:pt>
              </c:numCache>
            </c:numRef>
          </c:val>
          <c:extLst>
            <c:ext xmlns:c16="http://schemas.microsoft.com/office/drawing/2014/chart" uri="{C3380CC4-5D6E-409C-BE32-E72D297353CC}">
              <c16:uniqueId val="{00000000-8DCF-48FD-A6FA-3312B65F02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8DCF-48FD-A6FA-3312B65F02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1736</c:v>
                </c:pt>
                <c:pt idx="1">
                  <c:v>1707</c:v>
                </c:pt>
                <c:pt idx="2">
                  <c:v>1832</c:v>
                </c:pt>
              </c:numCache>
            </c:numRef>
          </c:val>
          <c:extLst>
            <c:ext xmlns:c16="http://schemas.microsoft.com/office/drawing/2014/chart" uri="{C3380CC4-5D6E-409C-BE32-E72D297353CC}">
              <c16:uniqueId val="{00000002-8DCF-48FD-A6FA-3312B65F02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、減少傾向であり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年間で最小となった。これは、元利償還金等（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）のうち元利償還金は、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教育・福祉施設等整備事業債の増加があったが、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初島漁港地域水産物供給基盤整備事業債及び退職手当債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等の償還が終了したことなどにより減少しており、算入</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標準税収入額のうち市町村たばこ税の減収があった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市町村民税や固定資産税の増加により微増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したことにより減少となった。</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また、償還額を超えない借り入れを実施したことも要因の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一つ</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、公共施設の修繕・新築が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控えており、ごみ焼却施設改造事業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（保全工事）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の償還も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時期続き増加することから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借入れに際しては償還能力を考慮し、公債費の平準化に努める。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満期一括償還を利用していないのは、定時償還の方が利率が低いためである。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は、充当可能財源等（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以上に将来負担額（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が大きくなったため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職員の増加により</a:t>
          </a:r>
          <a:r>
            <a:rPr kumimoji="1" lang="ja-JP" altLang="ja-JP" sz="1100">
              <a:solidFill>
                <a:schemeClr val="dk1"/>
              </a:solidFill>
              <a:effectLst/>
              <a:latin typeface="+mn-lt"/>
              <a:ea typeface="+mn-ea"/>
              <a:cs typeface="+mn-cs"/>
            </a:rPr>
            <a:t>退職手当負担見込額が</a:t>
          </a:r>
          <a:r>
            <a:rPr kumimoji="1" lang="ja-JP" altLang="en-US" sz="1100">
              <a:solidFill>
                <a:schemeClr val="dk1"/>
              </a:solidFill>
              <a:effectLst/>
              <a:latin typeface="+mn-lt"/>
              <a:ea typeface="+mn-ea"/>
              <a:cs typeface="+mn-cs"/>
            </a:rPr>
            <a:t>増加したことや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年度に発行した教育福祉施設等整備事業債などにより地方債の現在高が増加している。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要因として、基準財政需要額算入見込額は下水道費が減少した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環境衛生施設等整備基金及び地域福祉基金が減少したものの、</a:t>
          </a:r>
          <a:r>
            <a:rPr kumimoji="1" lang="ja-JP" altLang="ja-JP" sz="1100">
              <a:solidFill>
                <a:schemeClr val="dk1"/>
              </a:solidFill>
              <a:effectLst/>
              <a:latin typeface="+mn-lt"/>
              <a:ea typeface="+mn-ea"/>
              <a:cs typeface="+mn-cs"/>
            </a:rPr>
            <a:t>財政調整基金及び</a:t>
          </a:r>
          <a:r>
            <a:rPr kumimoji="1" lang="ja-JP" altLang="en-US" sz="1100">
              <a:solidFill>
                <a:schemeClr val="dk1"/>
              </a:solidFill>
              <a:effectLst/>
              <a:latin typeface="+mn-lt"/>
              <a:ea typeface="+mn-ea"/>
              <a:cs typeface="+mn-cs"/>
            </a:rPr>
            <a:t>庁舎等建設基金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充当可能特定歳入は都市計画税の</a:t>
          </a:r>
          <a:r>
            <a:rPr kumimoji="1" lang="ja-JP" altLang="en-US" sz="1100">
              <a:solidFill>
                <a:schemeClr val="dk1"/>
              </a:solidFill>
              <a:effectLst/>
              <a:latin typeface="+mn-lt"/>
              <a:ea typeface="+mn-ea"/>
              <a:cs typeface="+mn-cs"/>
            </a:rPr>
            <a:t>増加があったためである。</a:t>
          </a:r>
          <a:r>
            <a:rPr lang="ja-JP" altLang="ja-JP" sz="1100">
              <a:solidFill>
                <a:schemeClr val="dk1"/>
              </a:solidFill>
              <a:effectLst/>
              <a:latin typeface="+mn-lt"/>
              <a:ea typeface="+mn-ea"/>
              <a:cs typeface="+mn-cs"/>
            </a:rPr>
            <a:t>今後も財政状況を考慮し、適切な基金運用と計画的な地方債の借入れを行い将来負担の抑制を図っていく。</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財政調整基金は、決算剰余金等による積立額が取崩額を上回ったため基金残高が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その他特定目的基金のうち、環境衛生施設等整備基金・庁舎等建設基金・地域福祉基金は、公共施設の改修工事費等による財源に充てるために取崩しが発生したが、文化振興基金の寄附に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に基づく公共施設工事が増加していることから基金取崩額が多くなっている。今後も</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公共施設やインフラ整備等を計画的に実施していくこと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から計画的な積立を行う必要がある。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地方債の償還額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現在よりも増加すること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将来負担を平準化させるために積立・取崩</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のバランスを図りながら基金管理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していく。</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ごみ及びし尿処理施設の整備、下水道施設の整備、管理及び運営の財源に充てる基金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・職員退職手当基金：職員が退職した場合に支給する退職手当の財源に充てる基金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・文化振興基金：文化の香り高いまちづくりに資するための文化財団の設立並びに文化施設の整備及び維持管理充てる基金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庁舎、南熱海支所、泉支所、消防本部及び消防署の庁舎、消防署南熱海出張所並びに消防署泉分遣所</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建設</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に充てる基金</a:t>
          </a:r>
          <a:endPar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地域振興基金：高齢者、障害者及び児童の福祉の向上を目的とする地域福祉事業に充てる基金</a:t>
          </a:r>
          <a:endPar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：ごみ手数料等の積立金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エコ・プラント保全工事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定年退職者数の増加に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熱海文学館設立のための寄附金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百万円による積立額の増加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・庁舎等建設基金：南熱海支所・消防署南熱海出張所改築事業経費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の取崩しのため減少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・地域福祉基金：福祉センター改修工事に伴う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百万円の取崩しのため減少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年度でエコ・プラント保全工事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で完了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したが、今後は、エコ・プラント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予防保全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工事及び</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等共同処理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処理施設経費が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発生するため計画的な積立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南熱海支所・消防署南熱海出張所改築工事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の期間のため</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・地域福祉基金：令和元年度も福祉センター改修工事を予定しており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の元利償還金及び</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百万円等を積立て、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百万円取崩したことにより、前年度末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と比較し</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経済事情の著しい変動等により財源が著しく不足する場合や、災害により生じた経費の財源又は災害により生じた減収を埋めるためなどの歳出に備えるために、</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％程度の年度末残高を確保し</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つつ、積立も同時に行うように努めていきたい。</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年度にかけては、基金運用に伴う利子収入のみで、基金残高に大きな増減はなかった。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沿って</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公共施設の改修、解体等</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を実施した場合には、比例して</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市債の借入額も</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することが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想定されるため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、他基金とのバランスをとりながら</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償還額の平準化のために積立額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を計画的に増加させる方向性で検討をしていく。</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0.92</a:t>
          </a:r>
          <a:r>
            <a:rPr lang="ja-JP" altLang="ja-JP" sz="1100">
              <a:solidFill>
                <a:schemeClr val="dk1"/>
              </a:solidFill>
              <a:effectLst/>
              <a:latin typeface="+mn-lt"/>
              <a:ea typeface="+mn-ea"/>
              <a:cs typeface="+mn-cs"/>
            </a:rPr>
            <a:t>であり類似団体平均値と比較し</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ポイント上回っている。平成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年度の普通交付税算定において基準財政収入額は、市町村たばこ税の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、市町村民税と固定資産税が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。基準財政需要額は、臨時財政対策債償還費や</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歳以上の人口増によ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高齢者保健福祉費が増加し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。人口減少や高齢化（</a:t>
          </a:r>
          <a:r>
            <a:rPr lang="en-US" altLang="ja-JP" sz="1100">
              <a:solidFill>
                <a:schemeClr val="dk1"/>
              </a:solidFill>
              <a:effectLst/>
              <a:latin typeface="+mn-lt"/>
              <a:ea typeface="+mn-ea"/>
              <a:cs typeface="+mn-cs"/>
            </a:rPr>
            <a:t>H31</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47.2%</a:t>
          </a:r>
          <a:r>
            <a:rPr lang="ja-JP" altLang="ja-JP" sz="1100">
              <a:solidFill>
                <a:schemeClr val="dk1"/>
              </a:solidFill>
              <a:effectLst/>
              <a:latin typeface="+mn-lt"/>
              <a:ea typeface="+mn-ea"/>
              <a:cs typeface="+mn-cs"/>
            </a:rPr>
            <a:t>）の問題を抱え</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市税収入の</a:t>
          </a:r>
          <a:r>
            <a:rPr lang="ja-JP" altLang="en-US" sz="1100">
              <a:solidFill>
                <a:schemeClr val="dk1"/>
              </a:solidFill>
              <a:effectLst/>
              <a:latin typeface="+mn-lt"/>
              <a:ea typeface="+mn-ea"/>
              <a:cs typeface="+mn-cs"/>
            </a:rPr>
            <a:t>増加が</a:t>
          </a:r>
          <a:r>
            <a:rPr lang="ja-JP" altLang="ja-JP" sz="1100">
              <a:solidFill>
                <a:schemeClr val="dk1"/>
              </a:solidFill>
              <a:effectLst/>
              <a:latin typeface="+mn-lt"/>
              <a:ea typeface="+mn-ea"/>
              <a:cs typeface="+mn-cs"/>
            </a:rPr>
            <a:t>期待できないため、収納率を引き上げ</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ために、コンビニ収納や口座振替の加入勧奨に取り組んでいく。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3" name="直線コネクタ 72"/>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106136</xdr:rowOff>
    </xdr:to>
    <xdr:cxnSp macro="">
      <xdr:nvCxnSpPr>
        <xdr:cNvPr id="76" name="直線コネクタ 75"/>
        <xdr:cNvCxnSpPr/>
      </xdr:nvCxnSpPr>
      <xdr:spPr>
        <a:xfrm flipV="1">
          <a:off x="2336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106136</xdr:rowOff>
    </xdr:to>
    <xdr:cxnSp macro="">
      <xdr:nvCxnSpPr>
        <xdr:cNvPr id="79" name="直線コネクタ 78"/>
        <xdr:cNvCxnSpPr/>
      </xdr:nvCxnSpPr>
      <xdr:spPr>
        <a:xfrm>
          <a:off x="1447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5" name="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83.0</a:t>
          </a:r>
          <a:r>
            <a:rPr lang="ja-JP" altLang="ja-JP" sz="1100">
              <a:solidFill>
                <a:schemeClr val="dk1"/>
              </a:solidFill>
              <a:effectLst/>
              <a:latin typeface="+mn-lt"/>
              <a:ea typeface="+mn-ea"/>
              <a:cs typeface="+mn-cs"/>
            </a:rPr>
            <a:t>％で類似団体平均値を</a:t>
          </a:r>
          <a:r>
            <a:rPr lang="en-US" altLang="ja-JP" sz="1100">
              <a:solidFill>
                <a:schemeClr val="dk1"/>
              </a:solidFill>
              <a:effectLst/>
              <a:latin typeface="+mn-lt"/>
              <a:ea typeface="+mn-ea"/>
              <a:cs typeface="+mn-cs"/>
            </a:rPr>
            <a:t>11.2%</a:t>
          </a:r>
          <a:r>
            <a:rPr lang="ja-JP" altLang="ja-JP" sz="1100">
              <a:solidFill>
                <a:schemeClr val="dk1"/>
              </a:solidFill>
              <a:effectLst/>
              <a:latin typeface="+mn-lt"/>
              <a:ea typeface="+mn-ea"/>
              <a:cs typeface="+mn-cs"/>
            </a:rPr>
            <a:t>下回っている。歳出</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経常経費一般財源充当額が</a:t>
          </a:r>
          <a:r>
            <a:rPr lang="ja-JP" altLang="en-US" sz="1100">
              <a:solidFill>
                <a:schemeClr val="dk1"/>
              </a:solidFill>
              <a:effectLst/>
              <a:latin typeface="+mn-lt"/>
              <a:ea typeface="+mn-ea"/>
              <a:cs typeface="+mn-cs"/>
            </a:rPr>
            <a:t>減少したものとして、公債費の元利償還金が</a:t>
          </a:r>
          <a:r>
            <a:rPr lang="en-US" altLang="ja-JP" sz="1100">
              <a:solidFill>
                <a:schemeClr val="dk1"/>
              </a:solidFill>
              <a:effectLst/>
              <a:latin typeface="+mn-lt"/>
              <a:ea typeface="+mn-ea"/>
              <a:cs typeface="+mn-cs"/>
            </a:rPr>
            <a:t>73</a:t>
          </a:r>
          <a:r>
            <a:rPr lang="ja-JP" altLang="en-US" sz="1100">
              <a:solidFill>
                <a:schemeClr val="dk1"/>
              </a:solidFill>
              <a:effectLst/>
              <a:latin typeface="+mn-lt"/>
              <a:ea typeface="+mn-ea"/>
              <a:cs typeface="+mn-cs"/>
            </a:rPr>
            <a:t>百万円、退職者の減少により</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63</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市営住宅維持管理経費の維持補修費等が</a:t>
          </a:r>
          <a:r>
            <a:rPr lang="en-US" altLang="ja-JP" sz="1100">
              <a:solidFill>
                <a:schemeClr val="dk1"/>
              </a:solidFill>
              <a:effectLst/>
              <a:latin typeface="+mn-lt"/>
              <a:ea typeface="+mn-ea"/>
              <a:cs typeface="+mn-cs"/>
            </a:rPr>
            <a:t>82</a:t>
          </a:r>
          <a:r>
            <a:rPr lang="ja-JP" altLang="en-US" sz="1100">
              <a:solidFill>
                <a:schemeClr val="dk1"/>
              </a:solidFill>
              <a:effectLst/>
              <a:latin typeface="+mn-lt"/>
              <a:ea typeface="+mn-ea"/>
              <a:cs typeface="+mn-cs"/>
            </a:rPr>
            <a:t>百万円、扶助費などが減少している。</a:t>
          </a:r>
          <a:r>
            <a:rPr lang="ja-JP" altLang="ja-JP" sz="1100">
              <a:solidFill>
                <a:schemeClr val="dk1"/>
              </a:solidFill>
              <a:effectLst/>
              <a:latin typeface="+mn-lt"/>
              <a:ea typeface="+mn-ea"/>
              <a:cs typeface="+mn-cs"/>
            </a:rPr>
            <a:t>経常経費一般財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源充当額が増加</a:t>
          </a:r>
          <a:r>
            <a:rPr lang="ja-JP" altLang="en-US" sz="1100">
              <a:solidFill>
                <a:schemeClr val="dk1"/>
              </a:solidFill>
              <a:effectLst/>
              <a:latin typeface="+mn-lt"/>
              <a:ea typeface="+mn-ea"/>
              <a:cs typeface="+mn-cs"/>
            </a:rPr>
            <a:t>したものは、物件費のうち主に委託料であったが、</a:t>
          </a:r>
          <a:r>
            <a:rPr lang="ja-JP" altLang="ja-JP" sz="1100">
              <a:solidFill>
                <a:schemeClr val="dk1"/>
              </a:solidFill>
              <a:effectLst/>
              <a:latin typeface="+mn-lt"/>
              <a:ea typeface="+mn-ea"/>
              <a:cs typeface="+mn-cs"/>
            </a:rPr>
            <a:t>経常経費一般財源充当額</a:t>
          </a:r>
          <a:r>
            <a:rPr lang="ja-JP" altLang="en-US" sz="1100">
              <a:solidFill>
                <a:schemeClr val="dk1"/>
              </a:solidFill>
              <a:effectLst/>
              <a:latin typeface="+mn-lt"/>
              <a:ea typeface="+mn-ea"/>
              <a:cs typeface="+mn-cs"/>
            </a:rPr>
            <a:t>の方が大きかったため</a:t>
          </a:r>
          <a:r>
            <a:rPr lang="ja-JP" altLang="ja-JP" sz="1100">
              <a:solidFill>
                <a:schemeClr val="dk1"/>
              </a:solidFill>
              <a:effectLst/>
              <a:latin typeface="+mn-lt"/>
              <a:ea typeface="+mn-ea"/>
              <a:cs typeface="+mn-cs"/>
            </a:rPr>
            <a:t>経常収支比率が</a:t>
          </a:r>
          <a:r>
            <a:rPr lang="ja-JP" altLang="en-US" sz="1100">
              <a:solidFill>
                <a:schemeClr val="dk1"/>
              </a:solidFill>
              <a:effectLst/>
              <a:latin typeface="+mn-lt"/>
              <a:ea typeface="+mn-ea"/>
              <a:cs typeface="+mn-cs"/>
            </a:rPr>
            <a:t>対前年比</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となった。今後とも、市税等の自主財源の確保及び事務事業の見直しを行い経常経費の削減に努め</a:t>
          </a:r>
          <a:r>
            <a:rPr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60</xdr:row>
      <xdr:rowOff>170180</xdr:rowOff>
    </xdr:to>
    <xdr:cxnSp macro="">
      <xdr:nvCxnSpPr>
        <xdr:cNvPr id="133" name="直線コネクタ 132"/>
        <xdr:cNvCxnSpPr/>
      </xdr:nvCxnSpPr>
      <xdr:spPr>
        <a:xfrm flipV="1">
          <a:off x="4114800" y="1023196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170180</xdr:rowOff>
    </xdr:to>
    <xdr:cxnSp macro="">
      <xdr:nvCxnSpPr>
        <xdr:cNvPr id="136" name="直線コネクタ 135"/>
        <xdr:cNvCxnSpPr/>
      </xdr:nvCxnSpPr>
      <xdr:spPr>
        <a:xfrm>
          <a:off x="3225800" y="102560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146050</xdr:rowOff>
    </xdr:to>
    <xdr:cxnSp macro="">
      <xdr:nvCxnSpPr>
        <xdr:cNvPr id="139" name="直線コネクタ 138"/>
        <xdr:cNvCxnSpPr/>
      </xdr:nvCxnSpPr>
      <xdr:spPr>
        <a:xfrm flipV="1">
          <a:off x="2336800" y="102560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151554</xdr:rowOff>
    </xdr:to>
    <xdr:cxnSp macro="">
      <xdr:nvCxnSpPr>
        <xdr:cNvPr id="142" name="直線コネクタ 141"/>
        <xdr:cNvCxnSpPr/>
      </xdr:nvCxnSpPr>
      <xdr:spPr>
        <a:xfrm flipV="1">
          <a:off x="1447800" y="1043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6" name="テキスト ボックス 14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52" name="楕円 151"/>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158344</xdr:rowOff>
    </xdr:from>
    <xdr:ext cx="762000" cy="259045"/>
    <xdr:sp macro="" textlink="">
      <xdr:nvSpPr>
        <xdr:cNvPr id="153"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4" name="楕円 153"/>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5" name="テキスト ボックス 154"/>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6" name="楕円 155"/>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7" name="テキスト ボックス 156"/>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8" name="楕円 157"/>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9" name="テキスト ボックス 158"/>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60" name="楕円 159"/>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1" name="テキスト ボックス 160"/>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人口１人当たり人件費・物件費等決算額は、類似団体平均値と比較して</a:t>
          </a:r>
          <a:r>
            <a:rPr kumimoji="1" lang="en-US" altLang="ja-JP" sz="1100">
              <a:solidFill>
                <a:schemeClr val="dk1"/>
              </a:solidFill>
              <a:effectLst/>
              <a:latin typeface="+mn-lt"/>
              <a:ea typeface="+mn-ea"/>
              <a:cs typeface="+mn-cs"/>
            </a:rPr>
            <a:t>23,346</a:t>
          </a:r>
          <a:r>
            <a:rPr kumimoji="1" lang="ja-JP" altLang="ja-JP" sz="1100">
              <a:solidFill>
                <a:schemeClr val="dk1"/>
              </a:solidFill>
              <a:effectLst/>
              <a:latin typeface="+mn-lt"/>
              <a:ea typeface="+mn-ea"/>
              <a:cs typeface="+mn-cs"/>
            </a:rPr>
            <a:t>円上回っている。</a:t>
          </a:r>
          <a:r>
            <a:rPr lang="ja-JP" altLang="ja-JP" sz="1100">
              <a:solidFill>
                <a:schemeClr val="dk1"/>
              </a:solidFill>
              <a:effectLst/>
              <a:latin typeface="+mn-lt"/>
              <a:ea typeface="+mn-ea"/>
              <a:cs typeface="+mn-cs"/>
            </a:rPr>
            <a:t>人件費は、前年度と比較し定年退職者が</a:t>
          </a:r>
          <a:r>
            <a:rPr lang="ja-JP" altLang="en-US" sz="1100">
              <a:solidFill>
                <a:schemeClr val="dk1"/>
              </a:solidFill>
              <a:effectLst/>
              <a:latin typeface="+mn-lt"/>
              <a:ea typeface="+mn-ea"/>
              <a:cs typeface="+mn-cs"/>
            </a:rPr>
            <a:t>減少したが金額は</a:t>
          </a:r>
          <a:r>
            <a:rPr lang="ja-JP" altLang="ja-JP" sz="1100">
              <a:solidFill>
                <a:schemeClr val="dk1"/>
              </a:solidFill>
              <a:effectLst/>
              <a:latin typeface="+mn-lt"/>
              <a:ea typeface="+mn-ea"/>
              <a:cs typeface="+mn-cs"/>
            </a:rPr>
            <a:t>高い</a:t>
          </a:r>
          <a:r>
            <a:rPr lang="ja-JP" altLang="en-US" sz="1100">
              <a:solidFill>
                <a:schemeClr val="dk1"/>
              </a:solidFill>
              <a:effectLst/>
              <a:latin typeface="+mn-lt"/>
              <a:ea typeface="+mn-ea"/>
              <a:cs typeface="+mn-cs"/>
            </a:rPr>
            <a:t>水準</a:t>
          </a:r>
          <a:r>
            <a:rPr lang="ja-JP" altLang="ja-JP" sz="1100">
              <a:solidFill>
                <a:schemeClr val="dk1"/>
              </a:solidFill>
              <a:effectLst/>
              <a:latin typeface="+mn-lt"/>
              <a:ea typeface="+mn-ea"/>
              <a:cs typeface="+mn-cs"/>
            </a:rPr>
            <a:t>で推移している。今後も退職者の不補充、アウトソーシングの活用、再任用制度の活用を図り、職員数の適正管理を行い、人件費の抑制に努める。</a:t>
          </a:r>
          <a:r>
            <a:rPr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前年度と比較して委託料</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lang="ja-JP" altLang="ja-JP" sz="1100">
              <a:solidFill>
                <a:schemeClr val="dk1"/>
              </a:solidFill>
              <a:effectLst/>
              <a:latin typeface="+mn-lt"/>
              <a:ea typeface="+mn-ea"/>
              <a:cs typeface="+mn-cs"/>
            </a:rPr>
            <a:t>業務、廃棄物処理施設を単独で運営していることも要因の一つである。引き続き公共施設の指定管理者制度の導入を推進し、施設の統廃合も含め事務事業の見直しを図っていく。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54130</xdr:rowOff>
    </xdr:from>
    <xdr:to>
      <xdr:col>23</xdr:col>
      <xdr:colOff>133350</xdr:colOff>
      <xdr:row>82</xdr:row>
      <xdr:rowOff>64111</xdr:rowOff>
    </xdr:to>
    <xdr:cxnSp macro="">
      <xdr:nvCxnSpPr>
        <xdr:cNvPr id="196" name="直線コネクタ 195"/>
        <xdr:cNvCxnSpPr/>
      </xdr:nvCxnSpPr>
      <xdr:spPr>
        <a:xfrm>
          <a:off x="4114800" y="14113030"/>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37540</xdr:rowOff>
    </xdr:from>
    <xdr:to>
      <xdr:col>19</xdr:col>
      <xdr:colOff>133350</xdr:colOff>
      <xdr:row>82</xdr:row>
      <xdr:rowOff>54130</xdr:rowOff>
    </xdr:to>
    <xdr:cxnSp macro="">
      <xdr:nvCxnSpPr>
        <xdr:cNvPr id="199" name="直線コネクタ 198"/>
        <xdr:cNvCxnSpPr/>
      </xdr:nvCxnSpPr>
      <xdr:spPr>
        <a:xfrm>
          <a:off x="3225800" y="1409644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171355</xdr:rowOff>
    </xdr:from>
    <xdr:to>
      <xdr:col>15</xdr:col>
      <xdr:colOff>82550</xdr:colOff>
      <xdr:row>82</xdr:row>
      <xdr:rowOff>37540</xdr:rowOff>
    </xdr:to>
    <xdr:cxnSp macro="">
      <xdr:nvCxnSpPr>
        <xdr:cNvPr id="202" name="直線コネクタ 201"/>
        <xdr:cNvCxnSpPr/>
      </xdr:nvCxnSpPr>
      <xdr:spPr>
        <a:xfrm>
          <a:off x="2336800" y="1405880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164314</xdr:rowOff>
    </xdr:from>
    <xdr:to>
      <xdr:col>11</xdr:col>
      <xdr:colOff>31750</xdr:colOff>
      <xdr:row>81</xdr:row>
      <xdr:rowOff>171355</xdr:rowOff>
    </xdr:to>
    <xdr:cxnSp macro="">
      <xdr:nvCxnSpPr>
        <xdr:cNvPr id="205" name="直線コネクタ 204"/>
        <xdr:cNvCxnSpPr/>
      </xdr:nvCxnSpPr>
      <xdr:spPr>
        <a:xfrm>
          <a:off x="1447800" y="1405176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18755</xdr:rowOff>
    </xdr:from>
    <xdr:ext cx="762000" cy="259045"/>
    <xdr:sp macro="" textlink="">
      <xdr:nvSpPr>
        <xdr:cNvPr id="209" name="テキスト ボックス 208"/>
        <xdr:cNvSpPr txBox="1"/>
      </xdr:nvSpPr>
      <xdr:spPr>
        <a:xfrm>
          <a:off x="1066800" y="137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13311</xdr:rowOff>
    </xdr:from>
    <xdr:to>
      <xdr:col>23</xdr:col>
      <xdr:colOff>184150</xdr:colOff>
      <xdr:row>82</xdr:row>
      <xdr:rowOff>114911</xdr:rowOff>
    </xdr:to>
    <xdr:sp macro="" textlink="">
      <xdr:nvSpPr>
        <xdr:cNvPr id="215" name="楕円 214"/>
        <xdr:cNvSpPr/>
      </xdr:nvSpPr>
      <xdr:spPr>
        <a:xfrm>
          <a:off x="4902200" y="140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156838</xdr:rowOff>
    </xdr:from>
    <xdr:ext cx="762000" cy="259045"/>
    <xdr:sp macro="" textlink="">
      <xdr:nvSpPr>
        <xdr:cNvPr id="216" name="人件費・物件費等の状況該当値テキスト"/>
        <xdr:cNvSpPr txBox="1"/>
      </xdr:nvSpPr>
      <xdr:spPr>
        <a:xfrm>
          <a:off x="5041900" y="140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3330</xdr:rowOff>
    </xdr:from>
    <xdr:to>
      <xdr:col>19</xdr:col>
      <xdr:colOff>184150</xdr:colOff>
      <xdr:row>82</xdr:row>
      <xdr:rowOff>104930</xdr:rowOff>
    </xdr:to>
    <xdr:sp macro="" textlink="">
      <xdr:nvSpPr>
        <xdr:cNvPr id="217" name="楕円 216"/>
        <xdr:cNvSpPr/>
      </xdr:nvSpPr>
      <xdr:spPr>
        <a:xfrm>
          <a:off x="40640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89707</xdr:rowOff>
    </xdr:from>
    <xdr:ext cx="736600" cy="259045"/>
    <xdr:sp macro="" textlink="">
      <xdr:nvSpPr>
        <xdr:cNvPr id="218" name="テキスト ボックス 217"/>
        <xdr:cNvSpPr txBox="1"/>
      </xdr:nvSpPr>
      <xdr:spPr>
        <a:xfrm>
          <a:off x="3733800" y="141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158190</xdr:rowOff>
    </xdr:from>
    <xdr:to>
      <xdr:col>15</xdr:col>
      <xdr:colOff>133350</xdr:colOff>
      <xdr:row>82</xdr:row>
      <xdr:rowOff>88340</xdr:rowOff>
    </xdr:to>
    <xdr:sp macro="" textlink="">
      <xdr:nvSpPr>
        <xdr:cNvPr id="219" name="楕円 218"/>
        <xdr:cNvSpPr/>
      </xdr:nvSpPr>
      <xdr:spPr>
        <a:xfrm>
          <a:off x="3175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73117</xdr:rowOff>
    </xdr:from>
    <xdr:ext cx="762000" cy="259045"/>
    <xdr:sp macro="" textlink="">
      <xdr:nvSpPr>
        <xdr:cNvPr id="220" name="テキスト ボックス 219"/>
        <xdr:cNvSpPr txBox="1"/>
      </xdr:nvSpPr>
      <xdr:spPr>
        <a:xfrm>
          <a:off x="2844800" y="141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120555</xdr:rowOff>
    </xdr:from>
    <xdr:to>
      <xdr:col>11</xdr:col>
      <xdr:colOff>82550</xdr:colOff>
      <xdr:row>82</xdr:row>
      <xdr:rowOff>50705</xdr:rowOff>
    </xdr:to>
    <xdr:sp macro="" textlink="">
      <xdr:nvSpPr>
        <xdr:cNvPr id="221" name="楕円 220"/>
        <xdr:cNvSpPr/>
      </xdr:nvSpPr>
      <xdr:spPr>
        <a:xfrm>
          <a:off x="22860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35482</xdr:rowOff>
    </xdr:from>
    <xdr:ext cx="762000" cy="259045"/>
    <xdr:sp macro="" textlink="">
      <xdr:nvSpPr>
        <xdr:cNvPr id="222" name="テキスト ボックス 221"/>
        <xdr:cNvSpPr txBox="1"/>
      </xdr:nvSpPr>
      <xdr:spPr>
        <a:xfrm>
          <a:off x="1955800" y="14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113514</xdr:rowOff>
    </xdr:from>
    <xdr:to>
      <xdr:col>7</xdr:col>
      <xdr:colOff>31750</xdr:colOff>
      <xdr:row>82</xdr:row>
      <xdr:rowOff>43664</xdr:rowOff>
    </xdr:to>
    <xdr:sp macro="" textlink="">
      <xdr:nvSpPr>
        <xdr:cNvPr id="223" name="楕円 222"/>
        <xdr:cNvSpPr/>
      </xdr:nvSpPr>
      <xdr:spPr>
        <a:xfrm>
          <a:off x="1397000" y="140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28441</xdr:rowOff>
    </xdr:from>
    <xdr:ext cx="762000" cy="259045"/>
    <xdr:sp macro="" textlink="">
      <xdr:nvSpPr>
        <xdr:cNvPr id="224" name="テキスト ボックス 223"/>
        <xdr:cNvSpPr txBox="1"/>
      </xdr:nvSpPr>
      <xdr:spPr>
        <a:xfrm>
          <a:off x="1066800" y="140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103.2</a:t>
          </a:r>
          <a:r>
            <a:rPr lang="ja-JP" altLang="en-US" sz="1100">
              <a:solidFill>
                <a:schemeClr val="dk1"/>
              </a:solidFill>
              <a:effectLst/>
              <a:latin typeface="+mn-lt"/>
              <a:ea typeface="+mn-ea"/>
              <a:cs typeface="+mn-cs"/>
            </a:rPr>
            <a:t>となったが、</a:t>
          </a:r>
          <a:r>
            <a:rPr lang="ja-JP" altLang="ja-JP" sz="1100">
              <a:solidFill>
                <a:schemeClr val="dk1"/>
              </a:solidFill>
              <a:effectLst/>
              <a:latin typeface="+mn-lt"/>
              <a:ea typeface="+mn-ea"/>
              <a:cs typeface="+mn-cs"/>
            </a:rPr>
            <a:t>引き続き高水準で推移している。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134055</xdr:rowOff>
    </xdr:to>
    <xdr:cxnSp macro="">
      <xdr:nvCxnSpPr>
        <xdr:cNvPr id="258" name="直線コネクタ 257"/>
        <xdr:cNvCxnSpPr/>
      </xdr:nvCxnSpPr>
      <xdr:spPr>
        <a:xfrm flipV="1">
          <a:off x="16179800" y="151680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134055</xdr:rowOff>
    </xdr:to>
    <xdr:cxnSp macro="">
      <xdr:nvCxnSpPr>
        <xdr:cNvPr id="261" name="直線コネクタ 260"/>
        <xdr:cNvCxnSpPr/>
      </xdr:nvCxnSpPr>
      <xdr:spPr>
        <a:xfrm>
          <a:off x="15290800" y="151278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107245</xdr:rowOff>
    </xdr:to>
    <xdr:cxnSp macro="">
      <xdr:nvCxnSpPr>
        <xdr:cNvPr id="264" name="直線コネクタ 263"/>
        <xdr:cNvCxnSpPr/>
      </xdr:nvCxnSpPr>
      <xdr:spPr>
        <a:xfrm flipV="1">
          <a:off x="14401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107245</xdr:rowOff>
    </xdr:to>
    <xdr:cxnSp macro="">
      <xdr:nvCxnSpPr>
        <xdr:cNvPr id="267" name="直線コネクタ 266"/>
        <xdr:cNvCxnSpPr/>
      </xdr:nvCxnSpPr>
      <xdr:spPr>
        <a:xfrm>
          <a:off x="13512800" y="1519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70" name="フローチャート: 判断 269"/>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71" name="テキスト ボックス 270"/>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7" name="楕円 276"/>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8"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9" name="楕円 278"/>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80" name="テキスト ボックス 279"/>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1" name="楕円 280"/>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2" name="テキスト ボックス 281"/>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5" name="楕円 284"/>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6" name="テキスト ボックス 285"/>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日現在普通会計職員は</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人（地方公共団体定員管理調査による）で前年度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0.11</a:t>
          </a:r>
          <a:r>
            <a:rPr lang="ja-JP" altLang="en-US" sz="1100">
              <a:solidFill>
                <a:schemeClr val="dk1"/>
              </a:solidFill>
              <a:effectLst/>
              <a:latin typeface="+mn-lt"/>
              <a:ea typeface="+mn-ea"/>
              <a:cs typeface="+mn-cs"/>
            </a:rPr>
            <a:t>増加となった</a:t>
          </a:r>
          <a:r>
            <a:rPr lang="ja-JP" altLang="ja-JP" sz="1100">
              <a:solidFill>
                <a:schemeClr val="dk1"/>
              </a:solidFill>
              <a:effectLst/>
              <a:latin typeface="+mn-lt"/>
              <a:ea typeface="+mn-ea"/>
              <a:cs typeface="+mn-cs"/>
            </a:rPr>
            <a:t>。職員数が全国平均よりも高い</a:t>
          </a:r>
          <a:r>
            <a:rPr lang="ja-JP" altLang="en-US" sz="1100">
              <a:solidFill>
                <a:schemeClr val="dk1"/>
              </a:solidFill>
              <a:effectLst/>
              <a:latin typeface="+mn-lt"/>
              <a:ea typeface="+mn-ea"/>
              <a:cs typeface="+mn-cs"/>
            </a:rPr>
            <a:t>理由は、</a:t>
          </a:r>
          <a:r>
            <a:rPr lang="ja-JP" altLang="ja-JP" sz="1100">
              <a:solidFill>
                <a:schemeClr val="dk1"/>
              </a:solidFill>
              <a:effectLst/>
              <a:latin typeface="+mn-lt"/>
              <a:ea typeface="+mn-ea"/>
              <a:cs typeface="+mn-cs"/>
            </a:rPr>
            <a:t>観光地特有の行政需要から消防やごみ処理業務に職員を確保する必要があ</a:t>
          </a:r>
          <a:r>
            <a:rPr lang="ja-JP" altLang="en-US" sz="1100">
              <a:solidFill>
                <a:schemeClr val="dk1"/>
              </a:solidFill>
              <a:effectLst/>
              <a:latin typeface="+mn-lt"/>
              <a:ea typeface="+mn-ea"/>
              <a:cs typeface="+mn-cs"/>
            </a:rPr>
            <a:t>ることや</a:t>
          </a:r>
          <a:r>
            <a:rPr lang="ja-JP" altLang="ja-JP" sz="1100">
              <a:solidFill>
                <a:schemeClr val="dk1"/>
              </a:solidFill>
              <a:effectLst/>
              <a:latin typeface="+mn-lt"/>
              <a:ea typeface="+mn-ea"/>
              <a:cs typeface="+mn-cs"/>
            </a:rPr>
            <a:t>、別荘を所有している市外納税者の対応</a:t>
          </a:r>
          <a:r>
            <a:rPr lang="ja-JP" altLang="en-US" sz="1100">
              <a:solidFill>
                <a:schemeClr val="dk1"/>
              </a:solidFill>
              <a:effectLst/>
              <a:latin typeface="+mn-lt"/>
              <a:ea typeface="+mn-ea"/>
              <a:cs typeface="+mn-cs"/>
            </a:rPr>
            <a:t>などにより職員数が多くなっている。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公共</a:t>
          </a:r>
          <a:r>
            <a:rPr lang="ja-JP" altLang="ja-JP" sz="1100">
              <a:solidFill>
                <a:schemeClr val="dk1"/>
              </a:solidFill>
              <a:effectLst/>
              <a:latin typeface="+mn-lt"/>
              <a:ea typeface="+mn-ea"/>
              <a:cs typeface="+mn-cs"/>
            </a:rPr>
            <a:t>施設の統廃合を含め、より適切な職員の適正管理に努める。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164744</xdr:rowOff>
    </xdr:from>
    <xdr:to>
      <xdr:col>81</xdr:col>
      <xdr:colOff>44450</xdr:colOff>
      <xdr:row>61</xdr:row>
      <xdr:rowOff>170053</xdr:rowOff>
    </xdr:to>
    <xdr:cxnSp macro="">
      <xdr:nvCxnSpPr>
        <xdr:cNvPr id="318" name="直線コネクタ 317"/>
        <xdr:cNvCxnSpPr/>
      </xdr:nvCxnSpPr>
      <xdr:spPr>
        <a:xfrm>
          <a:off x="16179800" y="10623194"/>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159918</xdr:rowOff>
    </xdr:from>
    <xdr:to>
      <xdr:col>77</xdr:col>
      <xdr:colOff>44450</xdr:colOff>
      <xdr:row>61</xdr:row>
      <xdr:rowOff>164744</xdr:rowOff>
    </xdr:to>
    <xdr:cxnSp macro="">
      <xdr:nvCxnSpPr>
        <xdr:cNvPr id="321" name="直線コネクタ 320"/>
        <xdr:cNvCxnSpPr/>
      </xdr:nvCxnSpPr>
      <xdr:spPr>
        <a:xfrm>
          <a:off x="15290800" y="106183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159918</xdr:rowOff>
    </xdr:to>
    <xdr:cxnSp macro="">
      <xdr:nvCxnSpPr>
        <xdr:cNvPr id="324" name="直線コネクタ 323"/>
        <xdr:cNvCxnSpPr/>
      </xdr:nvCxnSpPr>
      <xdr:spPr>
        <a:xfrm>
          <a:off x="14401800" y="106140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146406</xdr:rowOff>
    </xdr:from>
    <xdr:to>
      <xdr:col>68</xdr:col>
      <xdr:colOff>152400</xdr:colOff>
      <xdr:row>61</xdr:row>
      <xdr:rowOff>155575</xdr:rowOff>
    </xdr:to>
    <xdr:cxnSp macro="">
      <xdr:nvCxnSpPr>
        <xdr:cNvPr id="327" name="直線コネクタ 326"/>
        <xdr:cNvCxnSpPr/>
      </xdr:nvCxnSpPr>
      <xdr:spPr>
        <a:xfrm>
          <a:off x="13512800" y="106048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119253</xdr:rowOff>
    </xdr:from>
    <xdr:to>
      <xdr:col>81</xdr:col>
      <xdr:colOff>95250</xdr:colOff>
      <xdr:row>62</xdr:row>
      <xdr:rowOff>49403</xdr:rowOff>
    </xdr:to>
    <xdr:sp macro="" textlink="">
      <xdr:nvSpPr>
        <xdr:cNvPr id="337" name="楕円 336"/>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91330</xdr:rowOff>
    </xdr:from>
    <xdr:ext cx="762000" cy="259045"/>
    <xdr:sp macro="" textlink="">
      <xdr:nvSpPr>
        <xdr:cNvPr id="338" name="定員管理の状況該当値テキスト"/>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113944</xdr:rowOff>
    </xdr:from>
    <xdr:to>
      <xdr:col>77</xdr:col>
      <xdr:colOff>95250</xdr:colOff>
      <xdr:row>62</xdr:row>
      <xdr:rowOff>44094</xdr:rowOff>
    </xdr:to>
    <xdr:sp macro="" textlink="">
      <xdr:nvSpPr>
        <xdr:cNvPr id="339" name="楕円 338"/>
        <xdr:cNvSpPr/>
      </xdr:nvSpPr>
      <xdr:spPr>
        <a:xfrm>
          <a:off x="16129000" y="10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28871</xdr:rowOff>
    </xdr:from>
    <xdr:ext cx="736600" cy="259045"/>
    <xdr:sp macro="" textlink="">
      <xdr:nvSpPr>
        <xdr:cNvPr id="340" name="テキスト ボックス 339"/>
        <xdr:cNvSpPr txBox="1"/>
      </xdr:nvSpPr>
      <xdr:spPr>
        <a:xfrm>
          <a:off x="15798800" y="1065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109118</xdr:rowOff>
    </xdr:from>
    <xdr:to>
      <xdr:col>73</xdr:col>
      <xdr:colOff>44450</xdr:colOff>
      <xdr:row>62</xdr:row>
      <xdr:rowOff>39268</xdr:rowOff>
    </xdr:to>
    <xdr:sp macro="" textlink="">
      <xdr:nvSpPr>
        <xdr:cNvPr id="341" name="楕円 340"/>
        <xdr:cNvSpPr/>
      </xdr:nvSpPr>
      <xdr:spPr>
        <a:xfrm>
          <a:off x="15240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24045</xdr:rowOff>
    </xdr:from>
    <xdr:ext cx="762000" cy="259045"/>
    <xdr:sp macro="" textlink="">
      <xdr:nvSpPr>
        <xdr:cNvPr id="342" name="テキスト ボックス 341"/>
        <xdr:cNvSpPr txBox="1"/>
      </xdr:nvSpPr>
      <xdr:spPr>
        <a:xfrm>
          <a:off x="14909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3" name="楕円 342"/>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44" name="テキスト ボックス 343"/>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95606</xdr:rowOff>
    </xdr:from>
    <xdr:to>
      <xdr:col>64</xdr:col>
      <xdr:colOff>152400</xdr:colOff>
      <xdr:row>62</xdr:row>
      <xdr:rowOff>25756</xdr:rowOff>
    </xdr:to>
    <xdr:sp macro="" textlink="">
      <xdr:nvSpPr>
        <xdr:cNvPr id="345" name="楕円 344"/>
        <xdr:cNvSpPr/>
      </xdr:nvSpPr>
      <xdr:spPr>
        <a:xfrm>
          <a:off x="13462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10533</xdr:rowOff>
    </xdr:from>
    <xdr:ext cx="762000" cy="259045"/>
    <xdr:sp macro="" textlink="">
      <xdr:nvSpPr>
        <xdr:cNvPr id="346" name="テキスト ボックス 345"/>
        <xdr:cNvSpPr txBox="1"/>
      </xdr:nvSpPr>
      <xdr:spPr>
        <a:xfrm>
          <a:off x="13131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償還元金を上回らない額での市債発行に努めていることや、過去の大型建設事業の元利償還が終了したこと、</a:t>
          </a:r>
          <a:r>
            <a:rPr lang="ja-JP" altLang="ja-JP" sz="1100">
              <a:solidFill>
                <a:schemeClr val="dk1"/>
              </a:solidFill>
              <a:effectLst/>
              <a:latin typeface="+mn-lt"/>
              <a:ea typeface="+mn-ea"/>
              <a:cs typeface="+mn-cs"/>
            </a:rPr>
            <a:t>過去に新規の投資的事業を抑制してきたことが、類似団体平均値と比較し</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ポイント下回っている要因である。公共施設の老朽化に伴う</a:t>
          </a:r>
          <a:r>
            <a:rPr lang="ja-JP" altLang="en-US" sz="1100">
              <a:solidFill>
                <a:schemeClr val="dk1"/>
              </a:solidFill>
              <a:effectLst/>
              <a:latin typeface="+mn-lt"/>
              <a:ea typeface="+mn-ea"/>
              <a:cs typeface="+mn-cs"/>
            </a:rPr>
            <a:t>解体や修繕費が想定されるため</a:t>
          </a:r>
          <a:r>
            <a:rPr lang="ja-JP" altLang="ja-JP" sz="1100">
              <a:solidFill>
                <a:schemeClr val="dk1"/>
              </a:solidFill>
              <a:effectLst/>
              <a:latin typeface="+mn-lt"/>
              <a:ea typeface="+mn-ea"/>
              <a:cs typeface="+mn-cs"/>
            </a:rPr>
            <a:t>、投資的事業を取捨選択し、市債の新規発行額を計画的に行うように努める。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170688</xdr:rowOff>
    </xdr:to>
    <xdr:cxnSp macro="">
      <xdr:nvCxnSpPr>
        <xdr:cNvPr id="378" name="直線コネクタ 377"/>
        <xdr:cNvCxnSpPr/>
      </xdr:nvCxnSpPr>
      <xdr:spPr>
        <a:xfrm flipV="1">
          <a:off x="16179800" y="6598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95758</xdr:rowOff>
    </xdr:to>
    <xdr:cxnSp macro="">
      <xdr:nvCxnSpPr>
        <xdr:cNvPr id="381" name="直線コネクタ 380"/>
        <xdr:cNvCxnSpPr/>
      </xdr:nvCxnSpPr>
      <xdr:spPr>
        <a:xfrm flipV="1">
          <a:off x="15290800" y="66857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30480</xdr:rowOff>
    </xdr:to>
    <xdr:cxnSp macro="">
      <xdr:nvCxnSpPr>
        <xdr:cNvPr id="384" name="直線コネクタ 383"/>
        <xdr:cNvCxnSpPr/>
      </xdr:nvCxnSpPr>
      <xdr:spPr>
        <a:xfrm flipV="1">
          <a:off x="14401800" y="67823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13462</xdr:rowOff>
    </xdr:to>
    <xdr:cxnSp macro="">
      <xdr:nvCxnSpPr>
        <xdr:cNvPr id="387" name="直線コネクタ 386"/>
        <xdr:cNvCxnSpPr/>
      </xdr:nvCxnSpPr>
      <xdr:spPr>
        <a:xfrm flipV="1">
          <a:off x="13512800" y="68884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390" name="フローチャート: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7" name="楕円 396"/>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8"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3" name="楕円 402"/>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4" name="テキスト ボックス 40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a:t>
          </a:r>
          <a:r>
            <a:rPr lang="ja-JP" altLang="en-US" sz="1100">
              <a:solidFill>
                <a:schemeClr val="dk1"/>
              </a:solidFill>
              <a:effectLst/>
              <a:latin typeface="+mn-lt"/>
              <a:ea typeface="+mn-ea"/>
              <a:cs typeface="+mn-cs"/>
            </a:rPr>
            <a:t>度に</a:t>
          </a:r>
          <a:r>
            <a:rPr lang="ja-JP" altLang="ja-JP" sz="1100">
              <a:solidFill>
                <a:schemeClr val="dk1"/>
              </a:solidFill>
              <a:effectLst/>
              <a:latin typeface="+mn-lt"/>
              <a:ea typeface="+mn-ea"/>
              <a:cs typeface="+mn-cs"/>
            </a:rPr>
            <a:t>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ポイント将来負担比率が増加している</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充当可能財源等の増加より将来負担額の増加が大きかったためである。</a:t>
          </a:r>
          <a:r>
            <a:rPr lang="ja-JP" altLang="ja-JP" sz="1100">
              <a:solidFill>
                <a:schemeClr val="dk1"/>
              </a:solidFill>
              <a:effectLst/>
              <a:latin typeface="+mn-lt"/>
              <a:ea typeface="+mn-ea"/>
              <a:cs typeface="+mn-cs"/>
            </a:rPr>
            <a:t>充当可能財源等は</a:t>
          </a:r>
          <a:r>
            <a:rPr lang="ja-JP" altLang="en-US" sz="1100">
              <a:solidFill>
                <a:schemeClr val="dk1"/>
              </a:solidFill>
              <a:effectLst/>
              <a:latin typeface="+mn-lt"/>
              <a:ea typeface="+mn-ea"/>
              <a:cs typeface="+mn-cs"/>
            </a:rPr>
            <a:t>増加しており</a:t>
          </a:r>
          <a:r>
            <a:rPr lang="ja-JP" altLang="ja-JP" sz="1100">
              <a:solidFill>
                <a:schemeClr val="dk1"/>
              </a:solidFill>
              <a:effectLst/>
              <a:latin typeface="+mn-lt"/>
              <a:ea typeface="+mn-ea"/>
              <a:cs typeface="+mn-cs"/>
            </a:rPr>
            <a:t>、環境衛生施設等整備基金及び地域福祉基金が減少した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、財政調整基金及び庁舎等建設基金が増加し</a:t>
          </a:r>
          <a:r>
            <a:rPr lang="ja-JP" altLang="en-US" sz="1100">
              <a:solidFill>
                <a:schemeClr val="dk1"/>
              </a:solidFill>
              <a:effectLst/>
              <a:latin typeface="+mn-lt"/>
              <a:ea typeface="+mn-ea"/>
              <a:cs typeface="+mn-cs"/>
            </a:rPr>
            <a:t>、将来負担額は、職員増加により</a:t>
          </a:r>
          <a:r>
            <a:rPr lang="ja-JP" altLang="ja-JP" sz="1100">
              <a:solidFill>
                <a:schemeClr val="dk1"/>
              </a:solidFill>
              <a:effectLst/>
              <a:latin typeface="+mn-lt"/>
              <a:ea typeface="+mn-ea"/>
              <a:cs typeface="+mn-cs"/>
            </a:rPr>
            <a:t>退職手当負担見込額の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教育福祉施設等整備事業債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地方債の現在高が増加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今後は、施設の老朽化が顕著であり、建替や大規模修繕の財源として基金</a:t>
          </a:r>
          <a:r>
            <a:rPr lang="ja-JP" altLang="en-US" sz="1100">
              <a:solidFill>
                <a:schemeClr val="dk1"/>
              </a:solidFill>
              <a:effectLst/>
              <a:latin typeface="+mn-lt"/>
              <a:ea typeface="+mn-ea"/>
              <a:cs typeface="+mn-cs"/>
            </a:rPr>
            <a:t>取崩しや起債の増額が見込まれるため</a:t>
          </a:r>
          <a:r>
            <a:rPr lang="ja-JP" altLang="ja-JP" sz="1100">
              <a:solidFill>
                <a:schemeClr val="dk1"/>
              </a:solidFill>
              <a:effectLst/>
              <a:latin typeface="+mn-lt"/>
              <a:ea typeface="+mn-ea"/>
              <a:cs typeface="+mn-cs"/>
            </a:rPr>
            <a:t>、起債発行額は償還額を超えないよ</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健全な財政運営に努める。</a:t>
          </a:r>
          <a:r>
            <a:rPr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28968</xdr:rowOff>
    </xdr:to>
    <xdr:cxnSp macro="">
      <xdr:nvCxnSpPr>
        <xdr:cNvPr id="442" name="直線コネクタ 441"/>
        <xdr:cNvCxnSpPr/>
      </xdr:nvCxnSpPr>
      <xdr:spPr>
        <a:xfrm>
          <a:off x="16179800" y="24189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14</xdr:row>
      <xdr:rowOff>18627</xdr:rowOff>
    </xdr:to>
    <xdr:cxnSp macro="">
      <xdr:nvCxnSpPr>
        <xdr:cNvPr id="445" name="直線コネクタ 444"/>
        <xdr:cNvCxnSpPr/>
      </xdr:nvCxnSpPr>
      <xdr:spPr>
        <a:xfrm>
          <a:off x="15290800" y="238560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156754</xdr:rowOff>
    </xdr:from>
    <xdr:to>
      <xdr:col>72</xdr:col>
      <xdr:colOff>203200</xdr:colOff>
      <xdr:row>15</xdr:row>
      <xdr:rowOff>13788</xdr:rowOff>
    </xdr:to>
    <xdr:cxnSp macro="">
      <xdr:nvCxnSpPr>
        <xdr:cNvPr id="448" name="直線コネクタ 447"/>
        <xdr:cNvCxnSpPr/>
      </xdr:nvCxnSpPr>
      <xdr:spPr>
        <a:xfrm flipV="1">
          <a:off x="14401800" y="238560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13788</xdr:rowOff>
    </xdr:from>
    <xdr:to>
      <xdr:col>68</xdr:col>
      <xdr:colOff>152400</xdr:colOff>
      <xdr:row>15</xdr:row>
      <xdr:rowOff>132140</xdr:rowOff>
    </xdr:to>
    <xdr:cxnSp macro="">
      <xdr:nvCxnSpPr>
        <xdr:cNvPr id="451" name="直線コネクタ 450"/>
        <xdr:cNvCxnSpPr/>
      </xdr:nvCxnSpPr>
      <xdr:spPr>
        <a:xfrm flipV="1">
          <a:off x="13512800" y="2585538"/>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4" name="フローチャート: 判断 453"/>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133911</xdr:rowOff>
    </xdr:from>
    <xdr:ext cx="762000" cy="259045"/>
    <xdr:sp macro="" textlink="">
      <xdr:nvSpPr>
        <xdr:cNvPr id="455" name="テキスト ボックス 454"/>
        <xdr:cNvSpPr txBox="1"/>
      </xdr:nvSpPr>
      <xdr:spPr>
        <a:xfrm>
          <a:off x="13131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149618</xdr:rowOff>
    </xdr:from>
    <xdr:to>
      <xdr:col>81</xdr:col>
      <xdr:colOff>95250</xdr:colOff>
      <xdr:row>14</xdr:row>
      <xdr:rowOff>79768</xdr:rowOff>
    </xdr:to>
    <xdr:sp macro="" textlink="">
      <xdr:nvSpPr>
        <xdr:cNvPr id="461" name="楕円 460"/>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70895</xdr:rowOff>
    </xdr:from>
    <xdr:ext cx="762000" cy="259045"/>
    <xdr:sp macro="" textlink="">
      <xdr:nvSpPr>
        <xdr:cNvPr id="462"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3" name="楕円 462"/>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4" name="テキスト ボックス 463"/>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105954</xdr:rowOff>
    </xdr:from>
    <xdr:to>
      <xdr:col>73</xdr:col>
      <xdr:colOff>44450</xdr:colOff>
      <xdr:row>14</xdr:row>
      <xdr:rowOff>36104</xdr:rowOff>
    </xdr:to>
    <xdr:sp macro="" textlink="">
      <xdr:nvSpPr>
        <xdr:cNvPr id="465" name="楕円 464"/>
        <xdr:cNvSpPr/>
      </xdr:nvSpPr>
      <xdr:spPr>
        <a:xfrm>
          <a:off x="15240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46281</xdr:rowOff>
    </xdr:from>
    <xdr:ext cx="762000" cy="259045"/>
    <xdr:sp macro="" textlink="">
      <xdr:nvSpPr>
        <xdr:cNvPr id="466" name="テキスト ボックス 465"/>
        <xdr:cNvSpPr txBox="1"/>
      </xdr:nvSpPr>
      <xdr:spPr>
        <a:xfrm>
          <a:off x="14909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134438</xdr:rowOff>
    </xdr:from>
    <xdr:to>
      <xdr:col>68</xdr:col>
      <xdr:colOff>203200</xdr:colOff>
      <xdr:row>15</xdr:row>
      <xdr:rowOff>64588</xdr:rowOff>
    </xdr:to>
    <xdr:sp macro="" textlink="">
      <xdr:nvSpPr>
        <xdr:cNvPr id="467" name="楕円 466"/>
        <xdr:cNvSpPr/>
      </xdr:nvSpPr>
      <xdr:spPr>
        <a:xfrm>
          <a:off x="14351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74765</xdr:rowOff>
    </xdr:from>
    <xdr:ext cx="762000" cy="259045"/>
    <xdr:sp macro="" textlink="">
      <xdr:nvSpPr>
        <xdr:cNvPr id="468" name="テキスト ボックス 467"/>
        <xdr:cNvSpPr txBox="1"/>
      </xdr:nvSpPr>
      <xdr:spPr>
        <a:xfrm>
          <a:off x="14020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81340</xdr:rowOff>
    </xdr:from>
    <xdr:to>
      <xdr:col>64</xdr:col>
      <xdr:colOff>152400</xdr:colOff>
      <xdr:row>16</xdr:row>
      <xdr:rowOff>11490</xdr:rowOff>
    </xdr:to>
    <xdr:sp macro="" textlink="">
      <xdr:nvSpPr>
        <xdr:cNvPr id="469" name="楕円 468"/>
        <xdr:cNvSpPr/>
      </xdr:nvSpPr>
      <xdr:spPr>
        <a:xfrm>
          <a:off x="13462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21667</xdr:rowOff>
    </xdr:from>
    <xdr:ext cx="762000" cy="259045"/>
    <xdr:sp macro="" textlink="">
      <xdr:nvSpPr>
        <xdr:cNvPr id="470" name="テキスト ボックス 469"/>
        <xdr:cNvSpPr txBox="1"/>
      </xdr:nvSpPr>
      <xdr:spPr>
        <a:xfrm>
          <a:off x="13131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は、定年退職者数の</a:t>
          </a:r>
          <a:r>
            <a:rPr kumimoji="1" lang="ja-JP" altLang="en-US" sz="1100">
              <a:solidFill>
                <a:schemeClr val="dk1"/>
              </a:solidFill>
              <a:effectLst/>
              <a:latin typeface="+mn-lt"/>
              <a:ea typeface="+mn-ea"/>
              <a:cs typeface="+mn-cs"/>
            </a:rPr>
            <a:t>減少が主な要因である</a:t>
          </a:r>
          <a:r>
            <a:rPr kumimoji="1" lang="ja-JP" altLang="ja-JP" sz="1100">
              <a:solidFill>
                <a:schemeClr val="dk1"/>
              </a:solidFill>
              <a:effectLst/>
              <a:latin typeface="+mn-lt"/>
              <a:ea typeface="+mn-ea"/>
              <a:cs typeface="+mn-cs"/>
            </a:rPr>
            <a:t>。また、類似団体平均値と比較して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要因は、消防業務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直営</a:t>
          </a:r>
          <a:r>
            <a:rPr kumimoji="1" lang="ja-JP" altLang="en-US" sz="1100">
              <a:solidFill>
                <a:schemeClr val="dk1"/>
              </a:solidFill>
              <a:effectLst/>
              <a:latin typeface="+mn-lt"/>
              <a:ea typeface="+mn-ea"/>
              <a:cs typeface="+mn-cs"/>
            </a:rPr>
            <a:t>であり職員数が多いためである</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a:t>
          </a:r>
          <a:r>
            <a:rPr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66040</xdr:rowOff>
    </xdr:to>
    <xdr:cxnSp macro="">
      <xdr:nvCxnSpPr>
        <xdr:cNvPr id="66" name="直線コネクタ 65"/>
        <xdr:cNvCxnSpPr/>
      </xdr:nvCxnSpPr>
      <xdr:spPr>
        <a:xfrm flipV="1">
          <a:off x="3987800" y="617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66040</xdr:rowOff>
    </xdr:to>
    <xdr:cxnSp macro="">
      <xdr:nvCxnSpPr>
        <xdr:cNvPr id="69" name="直線コネクタ 68"/>
        <xdr:cNvCxnSpPr/>
      </xdr:nvCxnSpPr>
      <xdr:spPr>
        <a:xfrm>
          <a:off x="3098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69850</xdr:rowOff>
    </xdr:to>
    <xdr:cxnSp macro="">
      <xdr:nvCxnSpPr>
        <xdr:cNvPr id="72" name="直線コネクタ 71"/>
        <xdr:cNvCxnSpPr/>
      </xdr:nvCxnSpPr>
      <xdr:spPr>
        <a:xfrm flipV="1">
          <a:off x="2209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50800</xdr:rowOff>
    </xdr:to>
    <xdr:cxnSp macro="">
      <xdr:nvCxnSpPr>
        <xdr:cNvPr id="75" name="直線コネクタ 74"/>
        <xdr:cNvCxnSpPr/>
      </xdr:nvCxnSpPr>
      <xdr:spPr>
        <a:xfrm flipV="1">
          <a:off x="1320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78" name="フローチャート: 判断 77"/>
        <xdr:cNvSpPr/>
      </xdr:nvSpPr>
      <xdr:spPr>
        <a:xfrm>
          <a:off x="1270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79" name="テキスト ボックス 78"/>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した。主な要因は</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ことによるものである。</a:t>
          </a:r>
          <a:r>
            <a:rPr kumimoji="1" lang="ja-JP" altLang="ja-JP"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観光地という土地柄、消防業務、廃棄物処理施設を単独で運営していることも物件費の割合が多い要因の一つである。引き続き公共施設の指定管理者制度の導入を推進し、施設の統廃合も含め事務事業の見直し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19</xdr:row>
      <xdr:rowOff>151493</xdr:rowOff>
    </xdr:to>
    <xdr:cxnSp macro="">
      <xdr:nvCxnSpPr>
        <xdr:cNvPr id="128" name="直線コネクタ 127"/>
        <xdr:cNvCxnSpPr/>
      </xdr:nvCxnSpPr>
      <xdr:spPr>
        <a:xfrm>
          <a:off x="15671800" y="3343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40458</xdr:rowOff>
    </xdr:from>
    <xdr:to>
      <xdr:col>78</xdr:col>
      <xdr:colOff>69850</xdr:colOff>
      <xdr:row>19</xdr:row>
      <xdr:rowOff>86178</xdr:rowOff>
    </xdr:to>
    <xdr:cxnSp macro="">
      <xdr:nvCxnSpPr>
        <xdr:cNvPr id="131" name="直線コネクタ 130"/>
        <xdr:cNvCxnSpPr/>
      </xdr:nvCxnSpPr>
      <xdr:spPr>
        <a:xfrm>
          <a:off x="14782800" y="3298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14333</xdr:rowOff>
    </xdr:from>
    <xdr:to>
      <xdr:col>73</xdr:col>
      <xdr:colOff>180975</xdr:colOff>
      <xdr:row>19</xdr:row>
      <xdr:rowOff>40458</xdr:rowOff>
    </xdr:to>
    <xdr:cxnSp macro="">
      <xdr:nvCxnSpPr>
        <xdr:cNvPr id="134" name="直線コネクタ 133"/>
        <xdr:cNvCxnSpPr/>
      </xdr:nvCxnSpPr>
      <xdr:spPr>
        <a:xfrm>
          <a:off x="13893800" y="32718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14333</xdr:rowOff>
    </xdr:to>
    <xdr:cxnSp macro="">
      <xdr:nvCxnSpPr>
        <xdr:cNvPr id="137" name="直線コネクタ 136"/>
        <xdr:cNvCxnSpPr/>
      </xdr:nvCxnSpPr>
      <xdr:spPr>
        <a:xfrm>
          <a:off x="13004800" y="3245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40" name="フローチャート: 判断 139"/>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158586</xdr:rowOff>
    </xdr:from>
    <xdr:ext cx="762000" cy="259045"/>
    <xdr:sp macro="" textlink="">
      <xdr:nvSpPr>
        <xdr:cNvPr id="141" name="テキスト ボックス 140"/>
        <xdr:cNvSpPr txBox="1"/>
      </xdr:nvSpPr>
      <xdr:spPr>
        <a:xfrm>
          <a:off x="12623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7" name="楕円 146"/>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8"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49" name="楕円 148"/>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0" name="テキスト ボックス 149"/>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161109</xdr:rowOff>
    </xdr:from>
    <xdr:to>
      <xdr:col>74</xdr:col>
      <xdr:colOff>31750</xdr:colOff>
      <xdr:row>19</xdr:row>
      <xdr:rowOff>91259</xdr:rowOff>
    </xdr:to>
    <xdr:sp macro="" textlink="">
      <xdr:nvSpPr>
        <xdr:cNvPr id="151" name="楕円 150"/>
        <xdr:cNvSpPr/>
      </xdr:nvSpPr>
      <xdr:spPr>
        <a:xfrm>
          <a:off x="14732000" y="32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76035</xdr:rowOff>
    </xdr:from>
    <xdr:ext cx="762000" cy="259045"/>
    <xdr:sp macro="" textlink="">
      <xdr:nvSpPr>
        <xdr:cNvPr id="152" name="テキスト ボックス 151"/>
        <xdr:cNvSpPr txBox="1"/>
      </xdr:nvSpPr>
      <xdr:spPr>
        <a:xfrm>
          <a:off x="14401800" y="33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134983</xdr:rowOff>
    </xdr:from>
    <xdr:to>
      <xdr:col>69</xdr:col>
      <xdr:colOff>142875</xdr:colOff>
      <xdr:row>19</xdr:row>
      <xdr:rowOff>65133</xdr:rowOff>
    </xdr:to>
    <xdr:sp macro="" textlink="">
      <xdr:nvSpPr>
        <xdr:cNvPr id="153" name="楕円 152"/>
        <xdr:cNvSpPr/>
      </xdr:nvSpPr>
      <xdr:spPr>
        <a:xfrm>
          <a:off x="13843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49910</xdr:rowOff>
    </xdr:from>
    <xdr:ext cx="762000" cy="259045"/>
    <xdr:sp macro="" textlink="">
      <xdr:nvSpPr>
        <xdr:cNvPr id="154" name="テキスト ボックス 153"/>
        <xdr:cNvSpPr txBox="1"/>
      </xdr:nvSpPr>
      <xdr:spPr>
        <a:xfrm>
          <a:off x="13512800" y="3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5" name="楕円 154"/>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6" name="テキスト ボックス 155"/>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類似団体平均及び全国平均を下回</a:t>
          </a:r>
          <a:r>
            <a:rPr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高齢化率</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H31</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47.2%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生活保護率がともに県内上位であり、高齢者に要する経費や生活保護に要する経費等の社会保障費が増大しており、今後もこの状況はしばらく継続すると見込まれるため、住民の健康増進、健康相談による疾病予防の啓発等により上昇傾向に歯止めをかけ、</a:t>
          </a:r>
          <a:r>
            <a:rPr lang="ja-JP" altLang="ja-JP" sz="1100">
              <a:solidFill>
                <a:schemeClr val="dk1"/>
              </a:solidFill>
              <a:effectLst/>
              <a:latin typeface="+mn-lt"/>
              <a:ea typeface="+mn-ea"/>
              <a:cs typeface="+mn-cs"/>
            </a:rPr>
            <a:t>国の動向を注視しながら経費節減に努めていく。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56</xdr:row>
      <xdr:rowOff>23585</xdr:rowOff>
    </xdr:to>
    <xdr:cxnSp macro="">
      <xdr:nvCxnSpPr>
        <xdr:cNvPr id="191" name="直線コネクタ 190"/>
        <xdr:cNvCxnSpPr/>
      </xdr:nvCxnSpPr>
      <xdr:spPr>
        <a:xfrm flipV="1">
          <a:off x="3987800" y="9483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94" name="直線コネクタ 193"/>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12700</xdr:rowOff>
    </xdr:to>
    <xdr:cxnSp macro="">
      <xdr:nvCxnSpPr>
        <xdr:cNvPr id="197" name="直線コネクタ 196"/>
        <xdr:cNvCxnSpPr/>
      </xdr:nvCxnSpPr>
      <xdr:spPr>
        <a:xfrm>
          <a:off x="2209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162378</xdr:rowOff>
    </xdr:to>
    <xdr:cxnSp macro="">
      <xdr:nvCxnSpPr>
        <xdr:cNvPr id="200" name="直線コネクタ 199"/>
        <xdr:cNvCxnSpPr/>
      </xdr:nvCxnSpPr>
      <xdr:spPr>
        <a:xfrm>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3" name="フローチャート: 判断 202"/>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4" name="テキスト ボックス 20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0" name="楕円 209"/>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1"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2" name="楕円 211"/>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3" name="テキスト ボックス 21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4" name="楕円 21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5" name="テキスト ボックス 21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6" name="楕円 215"/>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7" name="テキスト ボックス 216"/>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8" name="楕円 217"/>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9" name="テキスト ボックス 218"/>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後期高齢者医療事業特別会計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団塊の世代が</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歳を迎えることにより被保険者の数が増加していることや、介護保険事業特別会計で給付費が伸び</a:t>
          </a:r>
          <a:r>
            <a:rPr lang="ja-JP" altLang="en-US" sz="1100">
              <a:solidFill>
                <a:schemeClr val="dk1"/>
              </a:solidFill>
              <a:effectLst/>
              <a:latin typeface="+mn-lt"/>
              <a:ea typeface="+mn-ea"/>
              <a:cs typeface="+mn-cs"/>
            </a:rPr>
            <a:t>たことにより</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したが、国民健康保険事業特別会計は、被保険者数の減少に伴い繰出金が減少している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維持補修費は、熱海駅前広場や起雲閣の工事が減少している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138430</xdr:rowOff>
    </xdr:to>
    <xdr:cxnSp macro="">
      <xdr:nvCxnSpPr>
        <xdr:cNvPr id="250" name="直線コネクタ 249"/>
        <xdr:cNvCxnSpPr/>
      </xdr:nvCxnSpPr>
      <xdr:spPr>
        <a:xfrm flipV="1">
          <a:off x="15671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138430</xdr:rowOff>
    </xdr:to>
    <xdr:cxnSp macro="">
      <xdr:nvCxnSpPr>
        <xdr:cNvPr id="253" name="直線コネクタ 252"/>
        <xdr:cNvCxnSpPr/>
      </xdr:nvCxnSpPr>
      <xdr:spPr>
        <a:xfrm>
          <a:off x="14782800" y="9449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19558</xdr:rowOff>
    </xdr:from>
    <xdr:to>
      <xdr:col>73</xdr:col>
      <xdr:colOff>180975</xdr:colOff>
      <xdr:row>55</xdr:row>
      <xdr:rowOff>28702</xdr:rowOff>
    </xdr:to>
    <xdr:cxnSp macro="">
      <xdr:nvCxnSpPr>
        <xdr:cNvPr id="256" name="直線コネクタ 255"/>
        <xdr:cNvCxnSpPr/>
      </xdr:nvCxnSpPr>
      <xdr:spPr>
        <a:xfrm flipV="1">
          <a:off x="13893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117856</xdr:rowOff>
    </xdr:from>
    <xdr:to>
      <xdr:col>69</xdr:col>
      <xdr:colOff>92075</xdr:colOff>
      <xdr:row>55</xdr:row>
      <xdr:rowOff>28702</xdr:rowOff>
    </xdr:to>
    <xdr:cxnSp macro="">
      <xdr:nvCxnSpPr>
        <xdr:cNvPr id="259" name="直線コネクタ 258"/>
        <xdr:cNvCxnSpPr/>
      </xdr:nvCxnSpPr>
      <xdr:spPr>
        <a:xfrm>
          <a:off x="13004800" y="9376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2" name="フローチャート: 判断 261"/>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63" name="テキスト ボックス 262"/>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9" name="楕円 268"/>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0"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1" name="楕円 270"/>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2" name="テキスト ボックス 27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140208</xdr:rowOff>
    </xdr:from>
    <xdr:to>
      <xdr:col>74</xdr:col>
      <xdr:colOff>31750</xdr:colOff>
      <xdr:row>55</xdr:row>
      <xdr:rowOff>70358</xdr:rowOff>
    </xdr:to>
    <xdr:sp macro="" textlink="">
      <xdr:nvSpPr>
        <xdr:cNvPr id="273" name="楕円 272"/>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80535</xdr:rowOff>
    </xdr:from>
    <xdr:ext cx="762000" cy="259045"/>
    <xdr:sp macro="" textlink="">
      <xdr:nvSpPr>
        <xdr:cNvPr id="274" name="テキスト ボックス 273"/>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75" name="楕円 274"/>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76" name="テキスト ボックス 275"/>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67056</xdr:rowOff>
    </xdr:from>
    <xdr:to>
      <xdr:col>65</xdr:col>
      <xdr:colOff>53975</xdr:colOff>
      <xdr:row>54</xdr:row>
      <xdr:rowOff>168656</xdr:rowOff>
    </xdr:to>
    <xdr:sp macro="" textlink="">
      <xdr:nvSpPr>
        <xdr:cNvPr id="277" name="楕円 276"/>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7383</xdr:rowOff>
    </xdr:from>
    <xdr:ext cx="762000" cy="259045"/>
    <xdr:sp macro="" textlink="">
      <xdr:nvSpPr>
        <xdr:cNvPr id="278" name="テキスト ボックス 277"/>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ポイント増加した主な要因は、</a:t>
          </a:r>
          <a:r>
            <a:rPr lang="ja-JP" altLang="ja-JP" sz="1100">
              <a:solidFill>
                <a:schemeClr val="dk1"/>
              </a:solidFill>
              <a:effectLst/>
              <a:latin typeface="+mn-lt"/>
              <a:ea typeface="+mn-ea"/>
              <a:cs typeface="+mn-cs"/>
            </a:rPr>
            <a:t>耐震対策緊急促進事業費補助金</a:t>
          </a:r>
          <a:r>
            <a:rPr lang="ja-JP" altLang="en-US" sz="1100">
              <a:solidFill>
                <a:schemeClr val="dk1"/>
              </a:solidFill>
              <a:effectLst/>
              <a:latin typeface="+mn-lt"/>
              <a:ea typeface="+mn-ea"/>
              <a:cs typeface="+mn-cs"/>
            </a:rPr>
            <a:t>等が増加したことによるものである。しかしながら、</a:t>
          </a:r>
          <a:r>
            <a:rPr lang="ja-JP" altLang="ja-JP" sz="1100">
              <a:solidFill>
                <a:schemeClr val="dk1"/>
              </a:solidFill>
              <a:effectLst/>
              <a:latin typeface="+mn-lt"/>
              <a:ea typeface="+mn-ea"/>
              <a:cs typeface="+mn-cs"/>
            </a:rPr>
            <a:t>類似団体と比較し大幅に下回る</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で推移している。これは、他団体と比較して一部事務組合等の組織に加入している数が少ないことが要因となっている。また、市単独で行う補助金等については、目的、必要性や効果等を精査し、廃止も含め検討を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92710</xdr:rowOff>
    </xdr:from>
    <xdr:to>
      <xdr:col>82</xdr:col>
      <xdr:colOff>107950</xdr:colOff>
      <xdr:row>34</xdr:row>
      <xdr:rowOff>104140</xdr:rowOff>
    </xdr:to>
    <xdr:cxnSp macro="">
      <xdr:nvCxnSpPr>
        <xdr:cNvPr id="306" name="直線コネクタ 305"/>
        <xdr:cNvCxnSpPr/>
      </xdr:nvCxnSpPr>
      <xdr:spPr>
        <a:xfrm>
          <a:off x="15671800" y="5922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92710</xdr:rowOff>
    </xdr:from>
    <xdr:to>
      <xdr:col>78</xdr:col>
      <xdr:colOff>69850</xdr:colOff>
      <xdr:row>34</xdr:row>
      <xdr:rowOff>92710</xdr:rowOff>
    </xdr:to>
    <xdr:cxnSp macro="">
      <xdr:nvCxnSpPr>
        <xdr:cNvPr id="309" name="直線コネクタ 308"/>
        <xdr:cNvCxnSpPr/>
      </xdr:nvCxnSpPr>
      <xdr:spPr>
        <a:xfrm>
          <a:off x="14782800" y="5922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92710</xdr:rowOff>
    </xdr:from>
    <xdr:to>
      <xdr:col>73</xdr:col>
      <xdr:colOff>180975</xdr:colOff>
      <xdr:row>34</xdr:row>
      <xdr:rowOff>92710</xdr:rowOff>
    </xdr:to>
    <xdr:cxnSp macro="">
      <xdr:nvCxnSpPr>
        <xdr:cNvPr id="312" name="直線コネクタ 311"/>
        <xdr:cNvCxnSpPr/>
      </xdr:nvCxnSpPr>
      <xdr:spPr>
        <a:xfrm>
          <a:off x="13893800" y="5922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15" name="直線コネクタ 314"/>
        <xdr:cNvCxnSpPr/>
      </xdr:nvCxnSpPr>
      <xdr:spPr>
        <a:xfrm>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8" name="フローチャート: 判断 317"/>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9" name="テキスト ボックス 318"/>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5" name="楕円 32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6"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41910</xdr:rowOff>
    </xdr:from>
    <xdr:to>
      <xdr:col>78</xdr:col>
      <xdr:colOff>120650</xdr:colOff>
      <xdr:row>34</xdr:row>
      <xdr:rowOff>143510</xdr:rowOff>
    </xdr:to>
    <xdr:sp macro="" textlink="">
      <xdr:nvSpPr>
        <xdr:cNvPr id="327" name="楕円 326"/>
        <xdr:cNvSpPr/>
      </xdr:nvSpPr>
      <xdr:spPr>
        <a:xfrm>
          <a:off x="15621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153687</xdr:rowOff>
    </xdr:from>
    <xdr:ext cx="736600" cy="259045"/>
    <xdr:sp macro="" textlink="">
      <xdr:nvSpPr>
        <xdr:cNvPr id="328" name="テキスト ボックス 327"/>
        <xdr:cNvSpPr txBox="1"/>
      </xdr:nvSpPr>
      <xdr:spPr>
        <a:xfrm>
          <a:off x="15290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41910</xdr:rowOff>
    </xdr:from>
    <xdr:to>
      <xdr:col>74</xdr:col>
      <xdr:colOff>31750</xdr:colOff>
      <xdr:row>34</xdr:row>
      <xdr:rowOff>143510</xdr:rowOff>
    </xdr:to>
    <xdr:sp macro="" textlink="">
      <xdr:nvSpPr>
        <xdr:cNvPr id="329" name="楕円 328"/>
        <xdr:cNvSpPr/>
      </xdr:nvSpPr>
      <xdr:spPr>
        <a:xfrm>
          <a:off x="14732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153687</xdr:rowOff>
    </xdr:from>
    <xdr:ext cx="762000" cy="259045"/>
    <xdr:sp macro="" textlink="">
      <xdr:nvSpPr>
        <xdr:cNvPr id="330" name="テキスト ボックス 329"/>
        <xdr:cNvSpPr txBox="1"/>
      </xdr:nvSpPr>
      <xdr:spPr>
        <a:xfrm>
          <a:off x="14401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41910</xdr:rowOff>
    </xdr:from>
    <xdr:to>
      <xdr:col>69</xdr:col>
      <xdr:colOff>142875</xdr:colOff>
      <xdr:row>34</xdr:row>
      <xdr:rowOff>143510</xdr:rowOff>
    </xdr:to>
    <xdr:sp macro="" textlink="">
      <xdr:nvSpPr>
        <xdr:cNvPr id="331" name="楕円 330"/>
        <xdr:cNvSpPr/>
      </xdr:nvSpPr>
      <xdr:spPr>
        <a:xfrm>
          <a:off x="13843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153687</xdr:rowOff>
    </xdr:from>
    <xdr:ext cx="762000" cy="259045"/>
    <xdr:sp macro="" textlink="">
      <xdr:nvSpPr>
        <xdr:cNvPr id="332" name="テキスト ボックス 331"/>
        <xdr:cNvSpPr txBox="1"/>
      </xdr:nvSpPr>
      <xdr:spPr>
        <a:xfrm>
          <a:off x="13512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3" name="楕円 332"/>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4" name="テキスト ボックス 333"/>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a:t>
          </a:r>
          <a:r>
            <a:rPr lang="ja-JP" altLang="en-US" sz="1100">
              <a:solidFill>
                <a:schemeClr val="dk1"/>
              </a:solidFill>
              <a:effectLst/>
              <a:latin typeface="+mn-lt"/>
              <a:ea typeface="+mn-ea"/>
              <a:cs typeface="+mn-cs"/>
            </a:rPr>
            <a:t>回り減少傾向にある。これは、</a:t>
          </a:r>
          <a:r>
            <a:rPr lang="ja-JP" altLang="ja-JP" sz="1100">
              <a:solidFill>
                <a:schemeClr val="dk1"/>
              </a:solidFill>
              <a:effectLst/>
              <a:latin typeface="+mn-lt"/>
              <a:ea typeface="+mn-ea"/>
              <a:cs typeface="+mn-cs"/>
            </a:rPr>
            <a:t>過去の</a:t>
          </a:r>
          <a:r>
            <a:rPr lang="ja-JP" altLang="en-US" sz="1100">
              <a:solidFill>
                <a:schemeClr val="dk1"/>
              </a:solidFill>
              <a:effectLst/>
              <a:latin typeface="+mn-lt"/>
              <a:ea typeface="+mn-ea"/>
              <a:cs typeface="+mn-cs"/>
            </a:rPr>
            <a:t>大型公共施設</a:t>
          </a:r>
          <a:r>
            <a:rPr lang="ja-JP" altLang="ja-JP" sz="1100">
              <a:solidFill>
                <a:schemeClr val="dk1"/>
              </a:solidFill>
              <a:effectLst/>
              <a:latin typeface="+mn-lt"/>
              <a:ea typeface="+mn-ea"/>
              <a:cs typeface="+mn-cs"/>
            </a:rPr>
            <a:t>事業の元利償還が終了したことや、元金償還額を上回らない額の借入れに努めたことによるも</a:t>
          </a:r>
          <a:r>
            <a:rPr lang="ja-JP" altLang="en-US" sz="1100">
              <a:solidFill>
                <a:schemeClr val="dk1"/>
              </a:solidFill>
              <a:effectLst/>
              <a:latin typeface="+mn-lt"/>
              <a:ea typeface="+mn-ea"/>
              <a:cs typeface="+mn-cs"/>
            </a:rPr>
            <a:t>のである。しかし、今後は</a:t>
          </a:r>
          <a:r>
            <a:rPr lang="ja-JP" altLang="ja-JP" sz="1100">
              <a:solidFill>
                <a:schemeClr val="dk1"/>
              </a:solidFill>
              <a:effectLst/>
              <a:latin typeface="+mn-lt"/>
              <a:ea typeface="+mn-ea"/>
              <a:cs typeface="+mn-cs"/>
            </a:rPr>
            <a:t>公共施設の</a:t>
          </a:r>
          <a:r>
            <a:rPr lang="ja-JP" altLang="en-US" sz="1100">
              <a:solidFill>
                <a:schemeClr val="dk1"/>
              </a:solidFill>
              <a:effectLst/>
              <a:latin typeface="+mn-lt"/>
              <a:ea typeface="+mn-ea"/>
              <a:cs typeface="+mn-cs"/>
            </a:rPr>
            <a:t>建替や</a:t>
          </a:r>
          <a:r>
            <a:rPr lang="ja-JP" altLang="ja-JP" sz="1100">
              <a:solidFill>
                <a:schemeClr val="dk1"/>
              </a:solidFill>
              <a:effectLst/>
              <a:latin typeface="+mn-lt"/>
              <a:ea typeface="+mn-ea"/>
              <a:cs typeface="+mn-cs"/>
            </a:rPr>
            <a:t>修繕等による</a:t>
          </a:r>
          <a:r>
            <a:rPr lang="ja-JP" altLang="en-US" sz="1100">
              <a:solidFill>
                <a:schemeClr val="dk1"/>
              </a:solidFill>
              <a:effectLst/>
              <a:latin typeface="+mn-lt"/>
              <a:ea typeface="+mn-ea"/>
              <a:cs typeface="+mn-cs"/>
            </a:rPr>
            <a:t>投資的</a:t>
          </a:r>
          <a:r>
            <a:rPr lang="ja-JP" altLang="ja-JP" sz="1100">
              <a:solidFill>
                <a:schemeClr val="dk1"/>
              </a:solidFill>
              <a:effectLst/>
              <a:latin typeface="+mn-lt"/>
              <a:ea typeface="+mn-ea"/>
              <a:cs typeface="+mn-cs"/>
            </a:rPr>
            <a:t>経費</a:t>
          </a:r>
          <a:r>
            <a:rPr lang="ja-JP" altLang="en-US" sz="1100">
              <a:solidFill>
                <a:schemeClr val="dk1"/>
              </a:solidFill>
              <a:effectLst/>
              <a:latin typeface="+mn-lt"/>
              <a:ea typeface="+mn-ea"/>
              <a:cs typeface="+mn-cs"/>
            </a:rPr>
            <a:t>が増大することが想定され</a:t>
          </a:r>
          <a:r>
            <a:rPr lang="ja-JP" altLang="ja-JP" sz="1100">
              <a:solidFill>
                <a:schemeClr val="dk1"/>
              </a:solidFill>
              <a:effectLst/>
              <a:latin typeface="+mn-lt"/>
              <a:ea typeface="+mn-ea"/>
              <a:cs typeface="+mn-cs"/>
            </a:rPr>
            <a:t>、借入れと償還のバランスを考慮し、計画的な運用に努め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85090</xdr:rowOff>
    </xdr:to>
    <xdr:cxnSp macro="">
      <xdr:nvCxnSpPr>
        <xdr:cNvPr id="367" name="直線コネクタ 366"/>
        <xdr:cNvCxnSpPr/>
      </xdr:nvCxnSpPr>
      <xdr:spPr>
        <a:xfrm flipV="1">
          <a:off x="3987800" y="12875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85090</xdr:rowOff>
    </xdr:to>
    <xdr:cxnSp macro="">
      <xdr:nvCxnSpPr>
        <xdr:cNvPr id="370" name="直線コネクタ 369"/>
        <xdr:cNvCxnSpPr/>
      </xdr:nvCxnSpPr>
      <xdr:spPr>
        <a:xfrm>
          <a:off x="3098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85090</xdr:rowOff>
    </xdr:to>
    <xdr:cxnSp macro="">
      <xdr:nvCxnSpPr>
        <xdr:cNvPr id="373" name="直線コネクタ 372"/>
        <xdr:cNvCxnSpPr/>
      </xdr:nvCxnSpPr>
      <xdr:spPr>
        <a:xfrm>
          <a:off x="2209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76</xdr:row>
      <xdr:rowOff>66039</xdr:rowOff>
    </xdr:to>
    <xdr:cxnSp macro="">
      <xdr:nvCxnSpPr>
        <xdr:cNvPr id="376" name="直線コネクタ 375"/>
        <xdr:cNvCxnSpPr/>
      </xdr:nvCxnSpPr>
      <xdr:spPr>
        <a:xfrm flipV="1">
          <a:off x="1320800" y="129438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6" name="楕円 38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8" name="楕円 387"/>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9" name="テキスト ボックス 388"/>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1" name="テキスト ボックス 390"/>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3" name="テキスト ボックス 39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4" name="楕円 393"/>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5" name="テキスト ボックス 394"/>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ポイント下回った。</a:t>
          </a:r>
          <a:r>
            <a:rPr lang="ja-JP" altLang="en-US" sz="1100">
              <a:solidFill>
                <a:schemeClr val="dk1"/>
              </a:solidFill>
              <a:effectLst/>
              <a:latin typeface="+mn-lt"/>
              <a:ea typeface="+mn-ea"/>
              <a:cs typeface="+mn-cs"/>
            </a:rPr>
            <a:t>要因は、人件費、扶助費、その他（維持補修費等）が減少したためである。これは、</a:t>
          </a:r>
          <a:r>
            <a:rPr lang="ja-JP" altLang="ja-JP" sz="1100">
              <a:solidFill>
                <a:schemeClr val="dk1"/>
              </a:solidFill>
              <a:effectLst/>
              <a:latin typeface="+mn-lt"/>
              <a:ea typeface="+mn-ea"/>
              <a:cs typeface="+mn-cs"/>
            </a:rPr>
            <a:t>観光地特有の行政需要から消防やごみ処理業務に職員を確保する必要があり、別荘を所有している市外納税者の対応経費を計上していることなどが、人件費を増大させている要因の一つである。今後も職員削減や、業務の委託化等を推進し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17272</xdr:rowOff>
    </xdr:to>
    <xdr:cxnSp macro="">
      <xdr:nvCxnSpPr>
        <xdr:cNvPr id="426" name="直線コネクタ 425"/>
        <xdr:cNvCxnSpPr/>
      </xdr:nvCxnSpPr>
      <xdr:spPr>
        <a:xfrm flipV="1">
          <a:off x="15671800" y="12960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17272</xdr:rowOff>
    </xdr:to>
    <xdr:cxnSp macro="">
      <xdr:nvCxnSpPr>
        <xdr:cNvPr id="429" name="直線コネクタ 428"/>
        <xdr:cNvCxnSpPr/>
      </xdr:nvCxnSpPr>
      <xdr:spPr>
        <a:xfrm>
          <a:off x="14782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3556</xdr:rowOff>
    </xdr:to>
    <xdr:cxnSp macro="">
      <xdr:nvCxnSpPr>
        <xdr:cNvPr id="432" name="直線コネクタ 431"/>
        <xdr:cNvCxnSpPr/>
      </xdr:nvCxnSpPr>
      <xdr:spPr>
        <a:xfrm flipV="1">
          <a:off x="13893800" y="12933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12700</xdr:rowOff>
    </xdr:to>
    <xdr:cxnSp macro="">
      <xdr:nvCxnSpPr>
        <xdr:cNvPr id="435" name="直線コネクタ 434"/>
        <xdr:cNvCxnSpPr/>
      </xdr:nvCxnSpPr>
      <xdr:spPr>
        <a:xfrm flipV="1">
          <a:off x="13004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8" name="フローチャート: 判断 437"/>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39" name="テキスト ボックス 438"/>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5" name="楕円 444"/>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6"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49" name="楕円 448"/>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0" name="テキスト ボックス 449"/>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64938</xdr:rowOff>
    </xdr:from>
    <xdr:to>
      <xdr:col>29</xdr:col>
      <xdr:colOff>127000</xdr:colOff>
      <xdr:row>17</xdr:row>
      <xdr:rowOff>76359</xdr:rowOff>
    </xdr:to>
    <xdr:cxnSp macro="">
      <xdr:nvCxnSpPr>
        <xdr:cNvPr id="47" name="直線コネクタ 46"/>
        <xdr:cNvCxnSpPr/>
      </xdr:nvCxnSpPr>
      <xdr:spPr bwMode="auto">
        <a:xfrm flipV="1">
          <a:off x="5003800" y="3027213"/>
          <a:ext cx="647700" cy="1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76359</xdr:rowOff>
    </xdr:from>
    <xdr:to>
      <xdr:col>26</xdr:col>
      <xdr:colOff>50800</xdr:colOff>
      <xdr:row>17</xdr:row>
      <xdr:rowOff>88566</xdr:rowOff>
    </xdr:to>
    <xdr:cxnSp macro="">
      <xdr:nvCxnSpPr>
        <xdr:cNvPr id="50" name="直線コネクタ 49"/>
        <xdr:cNvCxnSpPr/>
      </xdr:nvCxnSpPr>
      <xdr:spPr bwMode="auto">
        <a:xfrm flipV="1">
          <a:off x="4305300" y="303863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85384</xdr:rowOff>
    </xdr:from>
    <xdr:to>
      <xdr:col>22</xdr:col>
      <xdr:colOff>114300</xdr:colOff>
      <xdr:row>17</xdr:row>
      <xdr:rowOff>88566</xdr:rowOff>
    </xdr:to>
    <xdr:cxnSp macro="">
      <xdr:nvCxnSpPr>
        <xdr:cNvPr id="53" name="直線コネクタ 52"/>
        <xdr:cNvCxnSpPr/>
      </xdr:nvCxnSpPr>
      <xdr:spPr bwMode="auto">
        <a:xfrm>
          <a:off x="3606800" y="3047659"/>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82371</xdr:rowOff>
    </xdr:from>
    <xdr:to>
      <xdr:col>18</xdr:col>
      <xdr:colOff>177800</xdr:colOff>
      <xdr:row>17</xdr:row>
      <xdr:rowOff>85384</xdr:rowOff>
    </xdr:to>
    <xdr:cxnSp macro="">
      <xdr:nvCxnSpPr>
        <xdr:cNvPr id="56" name="直線コネクタ 55"/>
        <xdr:cNvCxnSpPr/>
      </xdr:nvCxnSpPr>
      <xdr:spPr bwMode="auto">
        <a:xfrm>
          <a:off x="2908300" y="3044646"/>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114375</xdr:rowOff>
    </xdr:from>
    <xdr:ext cx="762000" cy="259045"/>
    <xdr:sp macro="" textlink="">
      <xdr:nvSpPr>
        <xdr:cNvPr id="60" name="テキスト ボックス 59"/>
        <xdr:cNvSpPr txBox="1"/>
      </xdr:nvSpPr>
      <xdr:spPr>
        <a:xfrm>
          <a:off x="2527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14138</xdr:rowOff>
    </xdr:from>
    <xdr:to>
      <xdr:col>29</xdr:col>
      <xdr:colOff>177800</xdr:colOff>
      <xdr:row>17</xdr:row>
      <xdr:rowOff>115738</xdr:rowOff>
    </xdr:to>
    <xdr:sp macro="" textlink="">
      <xdr:nvSpPr>
        <xdr:cNvPr id="66" name="楕円 65"/>
        <xdr:cNvSpPr/>
      </xdr:nvSpPr>
      <xdr:spPr bwMode="auto">
        <a:xfrm>
          <a:off x="5600700" y="29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157665</xdr:rowOff>
    </xdr:from>
    <xdr:ext cx="762000" cy="259045"/>
    <xdr:sp macro="" textlink="">
      <xdr:nvSpPr>
        <xdr:cNvPr id="67" name="人口1人当たり決算額の推移該当値テキスト130"/>
        <xdr:cNvSpPr txBox="1"/>
      </xdr:nvSpPr>
      <xdr:spPr>
        <a:xfrm>
          <a:off x="5740400" y="294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25559</xdr:rowOff>
    </xdr:from>
    <xdr:to>
      <xdr:col>26</xdr:col>
      <xdr:colOff>101600</xdr:colOff>
      <xdr:row>17</xdr:row>
      <xdr:rowOff>127159</xdr:rowOff>
    </xdr:to>
    <xdr:sp macro="" textlink="">
      <xdr:nvSpPr>
        <xdr:cNvPr id="68" name="楕円 67"/>
        <xdr:cNvSpPr/>
      </xdr:nvSpPr>
      <xdr:spPr bwMode="auto">
        <a:xfrm>
          <a:off x="49530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111936</xdr:rowOff>
    </xdr:from>
    <xdr:ext cx="736600" cy="259045"/>
    <xdr:sp macro="" textlink="">
      <xdr:nvSpPr>
        <xdr:cNvPr id="69" name="テキスト ボックス 68"/>
        <xdr:cNvSpPr txBox="1"/>
      </xdr:nvSpPr>
      <xdr:spPr>
        <a:xfrm>
          <a:off x="4622800" y="307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37766</xdr:rowOff>
    </xdr:from>
    <xdr:to>
      <xdr:col>22</xdr:col>
      <xdr:colOff>165100</xdr:colOff>
      <xdr:row>17</xdr:row>
      <xdr:rowOff>139366</xdr:rowOff>
    </xdr:to>
    <xdr:sp macro="" textlink="">
      <xdr:nvSpPr>
        <xdr:cNvPr id="70" name="楕円 69"/>
        <xdr:cNvSpPr/>
      </xdr:nvSpPr>
      <xdr:spPr bwMode="auto">
        <a:xfrm>
          <a:off x="42545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124143</xdr:rowOff>
    </xdr:from>
    <xdr:ext cx="762000" cy="259045"/>
    <xdr:sp macro="" textlink="">
      <xdr:nvSpPr>
        <xdr:cNvPr id="71" name="テキスト ボックス 70"/>
        <xdr:cNvSpPr txBox="1"/>
      </xdr:nvSpPr>
      <xdr:spPr>
        <a:xfrm>
          <a:off x="3924300" y="308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34584</xdr:rowOff>
    </xdr:from>
    <xdr:to>
      <xdr:col>19</xdr:col>
      <xdr:colOff>38100</xdr:colOff>
      <xdr:row>17</xdr:row>
      <xdr:rowOff>136184</xdr:rowOff>
    </xdr:to>
    <xdr:sp macro="" textlink="">
      <xdr:nvSpPr>
        <xdr:cNvPr id="72" name="楕円 71"/>
        <xdr:cNvSpPr/>
      </xdr:nvSpPr>
      <xdr:spPr bwMode="auto">
        <a:xfrm>
          <a:off x="35560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146361</xdr:rowOff>
    </xdr:from>
    <xdr:ext cx="762000" cy="259045"/>
    <xdr:sp macro="" textlink="">
      <xdr:nvSpPr>
        <xdr:cNvPr id="73" name="テキスト ボックス 72"/>
        <xdr:cNvSpPr txBox="1"/>
      </xdr:nvSpPr>
      <xdr:spPr>
        <a:xfrm>
          <a:off x="32258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31571</xdr:rowOff>
    </xdr:from>
    <xdr:to>
      <xdr:col>15</xdr:col>
      <xdr:colOff>101600</xdr:colOff>
      <xdr:row>17</xdr:row>
      <xdr:rowOff>133171</xdr:rowOff>
    </xdr:to>
    <xdr:sp macro="" textlink="">
      <xdr:nvSpPr>
        <xdr:cNvPr id="74" name="楕円 73"/>
        <xdr:cNvSpPr/>
      </xdr:nvSpPr>
      <xdr:spPr bwMode="auto">
        <a:xfrm>
          <a:off x="2857500" y="29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117948</xdr:rowOff>
    </xdr:from>
    <xdr:ext cx="762000" cy="259045"/>
    <xdr:sp macro="" textlink="">
      <xdr:nvSpPr>
        <xdr:cNvPr id="75" name="テキスト ボックス 74"/>
        <xdr:cNvSpPr txBox="1"/>
      </xdr:nvSpPr>
      <xdr:spPr>
        <a:xfrm>
          <a:off x="2527300" y="30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261779</xdr:rowOff>
    </xdr:from>
    <xdr:to>
      <xdr:col>29</xdr:col>
      <xdr:colOff>127000</xdr:colOff>
      <xdr:row>37</xdr:row>
      <xdr:rowOff>329864</xdr:rowOff>
    </xdr:to>
    <xdr:cxnSp macro="">
      <xdr:nvCxnSpPr>
        <xdr:cNvPr id="109" name="直線コネクタ 108"/>
        <xdr:cNvCxnSpPr/>
      </xdr:nvCxnSpPr>
      <xdr:spPr bwMode="auto">
        <a:xfrm>
          <a:off x="5003800" y="7386479"/>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195694</xdr:rowOff>
    </xdr:from>
    <xdr:to>
      <xdr:col>26</xdr:col>
      <xdr:colOff>50800</xdr:colOff>
      <xdr:row>37</xdr:row>
      <xdr:rowOff>261779</xdr:rowOff>
    </xdr:to>
    <xdr:cxnSp macro="">
      <xdr:nvCxnSpPr>
        <xdr:cNvPr id="112" name="直線コネクタ 111"/>
        <xdr:cNvCxnSpPr/>
      </xdr:nvCxnSpPr>
      <xdr:spPr bwMode="auto">
        <a:xfrm>
          <a:off x="4305300" y="7320394"/>
          <a:ext cx="698500" cy="6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195694</xdr:rowOff>
    </xdr:from>
    <xdr:to>
      <xdr:col>22</xdr:col>
      <xdr:colOff>114300</xdr:colOff>
      <xdr:row>37</xdr:row>
      <xdr:rowOff>223088</xdr:rowOff>
    </xdr:to>
    <xdr:cxnSp macro="">
      <xdr:nvCxnSpPr>
        <xdr:cNvPr id="115" name="直線コネクタ 114"/>
        <xdr:cNvCxnSpPr/>
      </xdr:nvCxnSpPr>
      <xdr:spPr bwMode="auto">
        <a:xfrm flipV="1">
          <a:off x="3606800" y="7320394"/>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169101</xdr:rowOff>
    </xdr:from>
    <xdr:to>
      <xdr:col>18</xdr:col>
      <xdr:colOff>177800</xdr:colOff>
      <xdr:row>37</xdr:row>
      <xdr:rowOff>223088</xdr:rowOff>
    </xdr:to>
    <xdr:cxnSp macro="">
      <xdr:nvCxnSpPr>
        <xdr:cNvPr id="118" name="直線コネクタ 117"/>
        <xdr:cNvCxnSpPr/>
      </xdr:nvCxnSpPr>
      <xdr:spPr bwMode="auto">
        <a:xfrm>
          <a:off x="2908300" y="7293801"/>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63599</xdr:rowOff>
    </xdr:from>
    <xdr:ext cx="762000" cy="259045"/>
    <xdr:sp macro="" textlink="">
      <xdr:nvSpPr>
        <xdr:cNvPr id="122" name="テキスト ボックス 121"/>
        <xdr:cNvSpPr txBox="1"/>
      </xdr:nvSpPr>
      <xdr:spPr>
        <a:xfrm>
          <a:off x="2527300" y="66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279064</xdr:rowOff>
    </xdr:from>
    <xdr:to>
      <xdr:col>29</xdr:col>
      <xdr:colOff>177800</xdr:colOff>
      <xdr:row>38</xdr:row>
      <xdr:rowOff>37764</xdr:rowOff>
    </xdr:to>
    <xdr:sp macro="" textlink="">
      <xdr:nvSpPr>
        <xdr:cNvPr id="128" name="楕円 127"/>
        <xdr:cNvSpPr/>
      </xdr:nvSpPr>
      <xdr:spPr bwMode="auto">
        <a:xfrm>
          <a:off x="5600700" y="740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187641</xdr:rowOff>
    </xdr:from>
    <xdr:ext cx="762000" cy="259045"/>
    <xdr:sp macro="" textlink="">
      <xdr:nvSpPr>
        <xdr:cNvPr id="129" name="人口1人当たり決算額の推移該当値テキスト445"/>
        <xdr:cNvSpPr txBox="1"/>
      </xdr:nvSpPr>
      <xdr:spPr>
        <a:xfrm>
          <a:off x="5740400" y="73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210979</xdr:rowOff>
    </xdr:from>
    <xdr:to>
      <xdr:col>26</xdr:col>
      <xdr:colOff>101600</xdr:colOff>
      <xdr:row>37</xdr:row>
      <xdr:rowOff>312579</xdr:rowOff>
    </xdr:to>
    <xdr:sp macro="" textlink="">
      <xdr:nvSpPr>
        <xdr:cNvPr id="130" name="楕円 129"/>
        <xdr:cNvSpPr/>
      </xdr:nvSpPr>
      <xdr:spPr bwMode="auto">
        <a:xfrm>
          <a:off x="4953000" y="733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297356</xdr:rowOff>
    </xdr:from>
    <xdr:ext cx="736600" cy="259045"/>
    <xdr:sp macro="" textlink="">
      <xdr:nvSpPr>
        <xdr:cNvPr id="131" name="テキスト ボックス 130"/>
        <xdr:cNvSpPr txBox="1"/>
      </xdr:nvSpPr>
      <xdr:spPr>
        <a:xfrm>
          <a:off x="4622800" y="742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144894</xdr:rowOff>
    </xdr:from>
    <xdr:to>
      <xdr:col>22</xdr:col>
      <xdr:colOff>165100</xdr:colOff>
      <xdr:row>37</xdr:row>
      <xdr:rowOff>246494</xdr:rowOff>
    </xdr:to>
    <xdr:sp macro="" textlink="">
      <xdr:nvSpPr>
        <xdr:cNvPr id="132" name="楕円 131"/>
        <xdr:cNvSpPr/>
      </xdr:nvSpPr>
      <xdr:spPr bwMode="auto">
        <a:xfrm>
          <a:off x="4254500" y="726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231271</xdr:rowOff>
    </xdr:from>
    <xdr:ext cx="762000" cy="259045"/>
    <xdr:sp macro="" textlink="">
      <xdr:nvSpPr>
        <xdr:cNvPr id="133" name="テキスト ボックス 132"/>
        <xdr:cNvSpPr txBox="1"/>
      </xdr:nvSpPr>
      <xdr:spPr>
        <a:xfrm>
          <a:off x="3924300" y="735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172288</xdr:rowOff>
    </xdr:from>
    <xdr:to>
      <xdr:col>19</xdr:col>
      <xdr:colOff>38100</xdr:colOff>
      <xdr:row>37</xdr:row>
      <xdr:rowOff>273888</xdr:rowOff>
    </xdr:to>
    <xdr:sp macro="" textlink="">
      <xdr:nvSpPr>
        <xdr:cNvPr id="134" name="楕円 133"/>
        <xdr:cNvSpPr/>
      </xdr:nvSpPr>
      <xdr:spPr bwMode="auto">
        <a:xfrm>
          <a:off x="3556000" y="7296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258665</xdr:rowOff>
    </xdr:from>
    <xdr:ext cx="762000" cy="259045"/>
    <xdr:sp macro="" textlink="">
      <xdr:nvSpPr>
        <xdr:cNvPr id="135" name="テキスト ボックス 134"/>
        <xdr:cNvSpPr txBox="1"/>
      </xdr:nvSpPr>
      <xdr:spPr>
        <a:xfrm>
          <a:off x="3225800" y="738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118301</xdr:rowOff>
    </xdr:from>
    <xdr:to>
      <xdr:col>15</xdr:col>
      <xdr:colOff>101600</xdr:colOff>
      <xdr:row>37</xdr:row>
      <xdr:rowOff>219901</xdr:rowOff>
    </xdr:to>
    <xdr:sp macro="" textlink="">
      <xdr:nvSpPr>
        <xdr:cNvPr id="136" name="楕円 135"/>
        <xdr:cNvSpPr/>
      </xdr:nvSpPr>
      <xdr:spPr bwMode="auto">
        <a:xfrm>
          <a:off x="2857500" y="724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204678</xdr:rowOff>
    </xdr:from>
    <xdr:ext cx="762000" cy="259045"/>
    <xdr:sp macro="" textlink="">
      <xdr:nvSpPr>
        <xdr:cNvPr id="137" name="テキスト ボックス 136"/>
        <xdr:cNvSpPr txBox="1"/>
      </xdr:nvSpPr>
      <xdr:spPr>
        <a:xfrm>
          <a:off x="2527300" y="732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64395</xdr:rowOff>
    </xdr:from>
    <xdr:to>
      <xdr:col>24</xdr:col>
      <xdr:colOff>63500</xdr:colOff>
      <xdr:row>36</xdr:row>
      <xdr:rowOff>66388</xdr:rowOff>
    </xdr:to>
    <xdr:cxnSp macro="">
      <xdr:nvCxnSpPr>
        <xdr:cNvPr id="58" name="直線コネクタ 57"/>
        <xdr:cNvCxnSpPr/>
      </xdr:nvCxnSpPr>
      <xdr:spPr>
        <a:xfrm>
          <a:off x="3797300" y="6236595"/>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64395</xdr:rowOff>
    </xdr:from>
    <xdr:to>
      <xdr:col>19</xdr:col>
      <xdr:colOff>177800</xdr:colOff>
      <xdr:row>36</xdr:row>
      <xdr:rowOff>77534</xdr:rowOff>
    </xdr:to>
    <xdr:cxnSp macro="">
      <xdr:nvCxnSpPr>
        <xdr:cNvPr id="61" name="直線コネクタ 60"/>
        <xdr:cNvCxnSpPr/>
      </xdr:nvCxnSpPr>
      <xdr:spPr>
        <a:xfrm flipV="1">
          <a:off x="2908300" y="623659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35756</xdr:rowOff>
    </xdr:from>
    <xdr:to>
      <xdr:col>15</xdr:col>
      <xdr:colOff>50800</xdr:colOff>
      <xdr:row>36</xdr:row>
      <xdr:rowOff>77534</xdr:rowOff>
    </xdr:to>
    <xdr:cxnSp macro="">
      <xdr:nvCxnSpPr>
        <xdr:cNvPr id="64" name="直線コネクタ 63"/>
        <xdr:cNvCxnSpPr/>
      </xdr:nvCxnSpPr>
      <xdr:spPr>
        <a:xfrm>
          <a:off x="2019300" y="6207956"/>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19292</xdr:rowOff>
    </xdr:from>
    <xdr:to>
      <xdr:col>10</xdr:col>
      <xdr:colOff>114300</xdr:colOff>
      <xdr:row>36</xdr:row>
      <xdr:rowOff>35756</xdr:rowOff>
    </xdr:to>
    <xdr:cxnSp macro="">
      <xdr:nvCxnSpPr>
        <xdr:cNvPr id="67" name="直線コネクタ 66"/>
        <xdr:cNvCxnSpPr/>
      </xdr:nvCxnSpPr>
      <xdr:spPr>
        <a:xfrm>
          <a:off x="1130300" y="619149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89369</xdr:rowOff>
    </xdr:from>
    <xdr:ext cx="534377" cy="259045"/>
    <xdr:sp macro="" textlink="">
      <xdr:nvSpPr>
        <xdr:cNvPr id="71" name="テキスト ボックス 70"/>
        <xdr:cNvSpPr txBox="1"/>
      </xdr:nvSpPr>
      <xdr:spPr>
        <a:xfrm>
          <a:off x="863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15588</xdr:rowOff>
    </xdr:from>
    <xdr:to>
      <xdr:col>24</xdr:col>
      <xdr:colOff>114300</xdr:colOff>
      <xdr:row>36</xdr:row>
      <xdr:rowOff>117188</xdr:rowOff>
    </xdr:to>
    <xdr:sp macro="" textlink="">
      <xdr:nvSpPr>
        <xdr:cNvPr id="77" name="楕円 76"/>
        <xdr:cNvSpPr/>
      </xdr:nvSpPr>
      <xdr:spPr>
        <a:xfrm>
          <a:off x="45847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38465</xdr:rowOff>
    </xdr:from>
    <xdr:ext cx="534377" cy="259045"/>
    <xdr:sp macro="" textlink="">
      <xdr:nvSpPr>
        <xdr:cNvPr id="78" name="人件費該当値テキスト"/>
        <xdr:cNvSpPr txBox="1"/>
      </xdr:nvSpPr>
      <xdr:spPr>
        <a:xfrm>
          <a:off x="4686300" y="60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13595</xdr:rowOff>
    </xdr:from>
    <xdr:to>
      <xdr:col>20</xdr:col>
      <xdr:colOff>38100</xdr:colOff>
      <xdr:row>36</xdr:row>
      <xdr:rowOff>115195</xdr:rowOff>
    </xdr:to>
    <xdr:sp macro="" textlink="">
      <xdr:nvSpPr>
        <xdr:cNvPr id="79" name="楕円 78"/>
        <xdr:cNvSpPr/>
      </xdr:nvSpPr>
      <xdr:spPr>
        <a:xfrm>
          <a:off x="37465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131722</xdr:rowOff>
    </xdr:from>
    <xdr:ext cx="534377" cy="259045"/>
    <xdr:sp macro="" textlink="">
      <xdr:nvSpPr>
        <xdr:cNvPr id="80" name="テキスト ボックス 79"/>
        <xdr:cNvSpPr txBox="1"/>
      </xdr:nvSpPr>
      <xdr:spPr>
        <a:xfrm>
          <a:off x="3530111" y="59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26734</xdr:rowOff>
    </xdr:from>
    <xdr:to>
      <xdr:col>15</xdr:col>
      <xdr:colOff>101600</xdr:colOff>
      <xdr:row>36</xdr:row>
      <xdr:rowOff>128334</xdr:rowOff>
    </xdr:to>
    <xdr:sp macro="" textlink="">
      <xdr:nvSpPr>
        <xdr:cNvPr id="81" name="楕円 80"/>
        <xdr:cNvSpPr/>
      </xdr:nvSpPr>
      <xdr:spPr>
        <a:xfrm>
          <a:off x="2857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144861</xdr:rowOff>
    </xdr:from>
    <xdr:ext cx="534377" cy="259045"/>
    <xdr:sp macro="" textlink="">
      <xdr:nvSpPr>
        <xdr:cNvPr id="82" name="テキスト ボックス 81"/>
        <xdr:cNvSpPr txBox="1"/>
      </xdr:nvSpPr>
      <xdr:spPr>
        <a:xfrm>
          <a:off x="2641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156406</xdr:rowOff>
    </xdr:from>
    <xdr:to>
      <xdr:col>10</xdr:col>
      <xdr:colOff>165100</xdr:colOff>
      <xdr:row>36</xdr:row>
      <xdr:rowOff>86556</xdr:rowOff>
    </xdr:to>
    <xdr:sp macro="" textlink="">
      <xdr:nvSpPr>
        <xdr:cNvPr id="83" name="楕円 82"/>
        <xdr:cNvSpPr/>
      </xdr:nvSpPr>
      <xdr:spPr>
        <a:xfrm>
          <a:off x="1968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103083</xdr:rowOff>
    </xdr:from>
    <xdr:ext cx="534377" cy="259045"/>
    <xdr:sp macro="" textlink="">
      <xdr:nvSpPr>
        <xdr:cNvPr id="84" name="テキスト ボックス 83"/>
        <xdr:cNvSpPr txBox="1"/>
      </xdr:nvSpPr>
      <xdr:spPr>
        <a:xfrm>
          <a:off x="1752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139942</xdr:rowOff>
    </xdr:from>
    <xdr:to>
      <xdr:col>6</xdr:col>
      <xdr:colOff>38100</xdr:colOff>
      <xdr:row>36</xdr:row>
      <xdr:rowOff>70092</xdr:rowOff>
    </xdr:to>
    <xdr:sp macro="" textlink="">
      <xdr:nvSpPr>
        <xdr:cNvPr id="85" name="楕円 84"/>
        <xdr:cNvSpPr/>
      </xdr:nvSpPr>
      <xdr:spPr>
        <a:xfrm>
          <a:off x="1079500" y="61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86619</xdr:rowOff>
    </xdr:from>
    <xdr:ext cx="599010" cy="259045"/>
    <xdr:sp macro="" textlink="">
      <xdr:nvSpPr>
        <xdr:cNvPr id="86" name="テキスト ボックス 85"/>
        <xdr:cNvSpPr txBox="1"/>
      </xdr:nvSpPr>
      <xdr:spPr>
        <a:xfrm>
          <a:off x="830795" y="59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5392</xdr:rowOff>
    </xdr:from>
    <xdr:to>
      <xdr:col>24</xdr:col>
      <xdr:colOff>63500</xdr:colOff>
      <xdr:row>56</xdr:row>
      <xdr:rowOff>43949</xdr:rowOff>
    </xdr:to>
    <xdr:cxnSp macro="">
      <xdr:nvCxnSpPr>
        <xdr:cNvPr id="118" name="直線コネクタ 117"/>
        <xdr:cNvCxnSpPr/>
      </xdr:nvCxnSpPr>
      <xdr:spPr>
        <a:xfrm flipV="1">
          <a:off x="3797300" y="9606592"/>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25640</xdr:rowOff>
    </xdr:from>
    <xdr:to>
      <xdr:col>19</xdr:col>
      <xdr:colOff>177800</xdr:colOff>
      <xdr:row>56</xdr:row>
      <xdr:rowOff>43949</xdr:rowOff>
    </xdr:to>
    <xdr:cxnSp macro="">
      <xdr:nvCxnSpPr>
        <xdr:cNvPr id="121" name="直線コネクタ 120"/>
        <xdr:cNvCxnSpPr/>
      </xdr:nvCxnSpPr>
      <xdr:spPr>
        <a:xfrm>
          <a:off x="2908300" y="9626840"/>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25640</xdr:rowOff>
    </xdr:from>
    <xdr:to>
      <xdr:col>15</xdr:col>
      <xdr:colOff>50800</xdr:colOff>
      <xdr:row>56</xdr:row>
      <xdr:rowOff>122979</xdr:rowOff>
    </xdr:to>
    <xdr:cxnSp macro="">
      <xdr:nvCxnSpPr>
        <xdr:cNvPr id="124" name="直線コネクタ 123"/>
        <xdr:cNvCxnSpPr/>
      </xdr:nvCxnSpPr>
      <xdr:spPr>
        <a:xfrm flipV="1">
          <a:off x="2019300" y="962684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122979</xdr:rowOff>
    </xdr:from>
    <xdr:to>
      <xdr:col>10</xdr:col>
      <xdr:colOff>114300</xdr:colOff>
      <xdr:row>56</xdr:row>
      <xdr:rowOff>158042</xdr:rowOff>
    </xdr:to>
    <xdr:cxnSp macro="">
      <xdr:nvCxnSpPr>
        <xdr:cNvPr id="127" name="直線コネクタ 126"/>
        <xdr:cNvCxnSpPr/>
      </xdr:nvCxnSpPr>
      <xdr:spPr>
        <a:xfrm flipV="1">
          <a:off x="1130300" y="9724179"/>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159257</xdr:rowOff>
    </xdr:from>
    <xdr:ext cx="534377" cy="259045"/>
    <xdr:sp macro="" textlink="">
      <xdr:nvSpPr>
        <xdr:cNvPr id="131" name="テキスト ボックス 130"/>
        <xdr:cNvSpPr txBox="1"/>
      </xdr:nvSpPr>
      <xdr:spPr>
        <a:xfrm>
          <a:off x="863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126042</xdr:rowOff>
    </xdr:from>
    <xdr:to>
      <xdr:col>24</xdr:col>
      <xdr:colOff>114300</xdr:colOff>
      <xdr:row>56</xdr:row>
      <xdr:rowOff>56192</xdr:rowOff>
    </xdr:to>
    <xdr:sp macro="" textlink="">
      <xdr:nvSpPr>
        <xdr:cNvPr id="137" name="楕円 136"/>
        <xdr:cNvSpPr/>
      </xdr:nvSpPr>
      <xdr:spPr>
        <a:xfrm>
          <a:off x="4584700" y="95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148919</xdr:rowOff>
    </xdr:from>
    <xdr:ext cx="534377" cy="259045"/>
    <xdr:sp macro="" textlink="">
      <xdr:nvSpPr>
        <xdr:cNvPr id="138" name="物件費該当値テキスト"/>
        <xdr:cNvSpPr txBox="1"/>
      </xdr:nvSpPr>
      <xdr:spPr>
        <a:xfrm>
          <a:off x="4686300" y="94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164599</xdr:rowOff>
    </xdr:from>
    <xdr:to>
      <xdr:col>20</xdr:col>
      <xdr:colOff>38100</xdr:colOff>
      <xdr:row>56</xdr:row>
      <xdr:rowOff>94749</xdr:rowOff>
    </xdr:to>
    <xdr:sp macro="" textlink="">
      <xdr:nvSpPr>
        <xdr:cNvPr id="139" name="楕円 138"/>
        <xdr:cNvSpPr/>
      </xdr:nvSpPr>
      <xdr:spPr>
        <a:xfrm>
          <a:off x="3746500" y="9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111276</xdr:rowOff>
    </xdr:from>
    <xdr:ext cx="534377" cy="259045"/>
    <xdr:sp macro="" textlink="">
      <xdr:nvSpPr>
        <xdr:cNvPr id="140" name="テキスト ボックス 139"/>
        <xdr:cNvSpPr txBox="1"/>
      </xdr:nvSpPr>
      <xdr:spPr>
        <a:xfrm>
          <a:off x="3530111" y="93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146290</xdr:rowOff>
    </xdr:from>
    <xdr:to>
      <xdr:col>15</xdr:col>
      <xdr:colOff>101600</xdr:colOff>
      <xdr:row>56</xdr:row>
      <xdr:rowOff>76440</xdr:rowOff>
    </xdr:to>
    <xdr:sp macro="" textlink="">
      <xdr:nvSpPr>
        <xdr:cNvPr id="141" name="楕円 140"/>
        <xdr:cNvSpPr/>
      </xdr:nvSpPr>
      <xdr:spPr>
        <a:xfrm>
          <a:off x="2857500" y="9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92967</xdr:rowOff>
    </xdr:from>
    <xdr:ext cx="534377" cy="259045"/>
    <xdr:sp macro="" textlink="">
      <xdr:nvSpPr>
        <xdr:cNvPr id="142" name="テキスト ボックス 141"/>
        <xdr:cNvSpPr txBox="1"/>
      </xdr:nvSpPr>
      <xdr:spPr>
        <a:xfrm>
          <a:off x="2641111" y="93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72179</xdr:rowOff>
    </xdr:from>
    <xdr:to>
      <xdr:col>10</xdr:col>
      <xdr:colOff>165100</xdr:colOff>
      <xdr:row>57</xdr:row>
      <xdr:rowOff>2329</xdr:rowOff>
    </xdr:to>
    <xdr:sp macro="" textlink="">
      <xdr:nvSpPr>
        <xdr:cNvPr id="143" name="楕円 142"/>
        <xdr:cNvSpPr/>
      </xdr:nvSpPr>
      <xdr:spPr>
        <a:xfrm>
          <a:off x="1968500" y="96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18856</xdr:rowOff>
    </xdr:from>
    <xdr:ext cx="534377" cy="259045"/>
    <xdr:sp macro="" textlink="">
      <xdr:nvSpPr>
        <xdr:cNvPr id="144" name="テキスト ボックス 143"/>
        <xdr:cNvSpPr txBox="1"/>
      </xdr:nvSpPr>
      <xdr:spPr>
        <a:xfrm>
          <a:off x="1752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107242</xdr:rowOff>
    </xdr:from>
    <xdr:to>
      <xdr:col>6</xdr:col>
      <xdr:colOff>38100</xdr:colOff>
      <xdr:row>57</xdr:row>
      <xdr:rowOff>37392</xdr:rowOff>
    </xdr:to>
    <xdr:sp macro="" textlink="">
      <xdr:nvSpPr>
        <xdr:cNvPr id="145" name="楕円 144"/>
        <xdr:cNvSpPr/>
      </xdr:nvSpPr>
      <xdr:spPr>
        <a:xfrm>
          <a:off x="1079500" y="97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53919</xdr:rowOff>
    </xdr:from>
    <xdr:ext cx="534377" cy="259045"/>
    <xdr:sp macro="" textlink="">
      <xdr:nvSpPr>
        <xdr:cNvPr id="146" name="テキスト ボックス 145"/>
        <xdr:cNvSpPr txBox="1"/>
      </xdr:nvSpPr>
      <xdr:spPr>
        <a:xfrm>
          <a:off x="863111" y="94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154764</xdr:rowOff>
    </xdr:from>
    <xdr:to>
      <xdr:col>24</xdr:col>
      <xdr:colOff>63500</xdr:colOff>
      <xdr:row>78</xdr:row>
      <xdr:rowOff>63050</xdr:rowOff>
    </xdr:to>
    <xdr:cxnSp macro="">
      <xdr:nvCxnSpPr>
        <xdr:cNvPr id="173" name="直線コネクタ 172"/>
        <xdr:cNvCxnSpPr/>
      </xdr:nvCxnSpPr>
      <xdr:spPr>
        <a:xfrm>
          <a:off x="3797300" y="13356414"/>
          <a:ext cx="8382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154764</xdr:rowOff>
    </xdr:from>
    <xdr:to>
      <xdr:col>19</xdr:col>
      <xdr:colOff>177800</xdr:colOff>
      <xdr:row>78</xdr:row>
      <xdr:rowOff>60353</xdr:rowOff>
    </xdr:to>
    <xdr:cxnSp macro="">
      <xdr:nvCxnSpPr>
        <xdr:cNvPr id="176" name="直線コネクタ 175"/>
        <xdr:cNvCxnSpPr/>
      </xdr:nvCxnSpPr>
      <xdr:spPr>
        <a:xfrm flipV="1">
          <a:off x="2908300" y="13356414"/>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60353</xdr:rowOff>
    </xdr:from>
    <xdr:to>
      <xdr:col>15</xdr:col>
      <xdr:colOff>50800</xdr:colOff>
      <xdr:row>78</xdr:row>
      <xdr:rowOff>83601</xdr:rowOff>
    </xdr:to>
    <xdr:cxnSp macro="">
      <xdr:nvCxnSpPr>
        <xdr:cNvPr id="179" name="直線コネクタ 178"/>
        <xdr:cNvCxnSpPr/>
      </xdr:nvCxnSpPr>
      <xdr:spPr>
        <a:xfrm flipV="1">
          <a:off x="2019300" y="13433453"/>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83601</xdr:rowOff>
    </xdr:from>
    <xdr:to>
      <xdr:col>10</xdr:col>
      <xdr:colOff>114300</xdr:colOff>
      <xdr:row>78</xdr:row>
      <xdr:rowOff>90666</xdr:rowOff>
    </xdr:to>
    <xdr:cxnSp macro="">
      <xdr:nvCxnSpPr>
        <xdr:cNvPr id="182" name="直線コネクタ 181"/>
        <xdr:cNvCxnSpPr/>
      </xdr:nvCxnSpPr>
      <xdr:spPr>
        <a:xfrm flipV="1">
          <a:off x="1130300" y="13456701"/>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161261</xdr:rowOff>
    </xdr:from>
    <xdr:ext cx="469744" cy="259045"/>
    <xdr:sp macro="" textlink="">
      <xdr:nvSpPr>
        <xdr:cNvPr id="186" name="テキスト ボックス 185"/>
        <xdr:cNvSpPr txBox="1"/>
      </xdr:nvSpPr>
      <xdr:spPr>
        <a:xfrm>
          <a:off x="895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12250</xdr:rowOff>
    </xdr:from>
    <xdr:to>
      <xdr:col>24</xdr:col>
      <xdr:colOff>114300</xdr:colOff>
      <xdr:row>78</xdr:row>
      <xdr:rowOff>113850</xdr:rowOff>
    </xdr:to>
    <xdr:sp macro="" textlink="">
      <xdr:nvSpPr>
        <xdr:cNvPr id="192" name="楕円 191"/>
        <xdr:cNvSpPr/>
      </xdr:nvSpPr>
      <xdr:spPr>
        <a:xfrm>
          <a:off x="4584700" y="133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98627</xdr:rowOff>
    </xdr:from>
    <xdr:ext cx="469744" cy="259045"/>
    <xdr:sp macro="" textlink="">
      <xdr:nvSpPr>
        <xdr:cNvPr id="193" name="維持補修費該当値テキスト"/>
        <xdr:cNvSpPr txBox="1"/>
      </xdr:nvSpPr>
      <xdr:spPr>
        <a:xfrm>
          <a:off x="4686300" y="133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103964</xdr:rowOff>
    </xdr:from>
    <xdr:to>
      <xdr:col>20</xdr:col>
      <xdr:colOff>38100</xdr:colOff>
      <xdr:row>78</xdr:row>
      <xdr:rowOff>34114</xdr:rowOff>
    </xdr:to>
    <xdr:sp macro="" textlink="">
      <xdr:nvSpPr>
        <xdr:cNvPr id="194" name="楕円 193"/>
        <xdr:cNvSpPr/>
      </xdr:nvSpPr>
      <xdr:spPr>
        <a:xfrm>
          <a:off x="37465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25241</xdr:rowOff>
    </xdr:from>
    <xdr:ext cx="469744" cy="259045"/>
    <xdr:sp macro="" textlink="">
      <xdr:nvSpPr>
        <xdr:cNvPr id="195" name="テキスト ボックス 194"/>
        <xdr:cNvSpPr txBox="1"/>
      </xdr:nvSpPr>
      <xdr:spPr>
        <a:xfrm>
          <a:off x="3562428" y="133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9553</xdr:rowOff>
    </xdr:from>
    <xdr:to>
      <xdr:col>15</xdr:col>
      <xdr:colOff>101600</xdr:colOff>
      <xdr:row>78</xdr:row>
      <xdr:rowOff>111153</xdr:rowOff>
    </xdr:to>
    <xdr:sp macro="" textlink="">
      <xdr:nvSpPr>
        <xdr:cNvPr id="196" name="楕円 195"/>
        <xdr:cNvSpPr/>
      </xdr:nvSpPr>
      <xdr:spPr>
        <a:xfrm>
          <a:off x="2857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102280</xdr:rowOff>
    </xdr:from>
    <xdr:ext cx="469744" cy="259045"/>
    <xdr:sp macro="" textlink="">
      <xdr:nvSpPr>
        <xdr:cNvPr id="197" name="テキスト ボックス 196"/>
        <xdr:cNvSpPr txBox="1"/>
      </xdr:nvSpPr>
      <xdr:spPr>
        <a:xfrm>
          <a:off x="2673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32801</xdr:rowOff>
    </xdr:from>
    <xdr:to>
      <xdr:col>10</xdr:col>
      <xdr:colOff>165100</xdr:colOff>
      <xdr:row>78</xdr:row>
      <xdr:rowOff>134401</xdr:rowOff>
    </xdr:to>
    <xdr:sp macro="" textlink="">
      <xdr:nvSpPr>
        <xdr:cNvPr id="198" name="楕円 197"/>
        <xdr:cNvSpPr/>
      </xdr:nvSpPr>
      <xdr:spPr>
        <a:xfrm>
          <a:off x="1968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125528</xdr:rowOff>
    </xdr:from>
    <xdr:ext cx="469744" cy="259045"/>
    <xdr:sp macro="" textlink="">
      <xdr:nvSpPr>
        <xdr:cNvPr id="199" name="テキスト ボックス 198"/>
        <xdr:cNvSpPr txBox="1"/>
      </xdr:nvSpPr>
      <xdr:spPr>
        <a:xfrm>
          <a:off x="1784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39866</xdr:rowOff>
    </xdr:from>
    <xdr:to>
      <xdr:col>6</xdr:col>
      <xdr:colOff>38100</xdr:colOff>
      <xdr:row>78</xdr:row>
      <xdr:rowOff>141466</xdr:rowOff>
    </xdr:to>
    <xdr:sp macro="" textlink="">
      <xdr:nvSpPr>
        <xdr:cNvPr id="200" name="楕円 199"/>
        <xdr:cNvSpPr/>
      </xdr:nvSpPr>
      <xdr:spPr>
        <a:xfrm>
          <a:off x="107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132593</xdr:rowOff>
    </xdr:from>
    <xdr:ext cx="469744" cy="259045"/>
    <xdr:sp macro="" textlink="">
      <xdr:nvSpPr>
        <xdr:cNvPr id="201" name="テキスト ボックス 200"/>
        <xdr:cNvSpPr txBox="1"/>
      </xdr:nvSpPr>
      <xdr:spPr>
        <a:xfrm>
          <a:off x="895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88387</xdr:rowOff>
    </xdr:from>
    <xdr:to>
      <xdr:col>24</xdr:col>
      <xdr:colOff>63500</xdr:colOff>
      <xdr:row>97</xdr:row>
      <xdr:rowOff>136781</xdr:rowOff>
    </xdr:to>
    <xdr:cxnSp macro="">
      <xdr:nvCxnSpPr>
        <xdr:cNvPr id="231" name="直線コネクタ 230"/>
        <xdr:cNvCxnSpPr/>
      </xdr:nvCxnSpPr>
      <xdr:spPr>
        <a:xfrm>
          <a:off x="3797300" y="16719037"/>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88387</xdr:rowOff>
    </xdr:from>
    <xdr:to>
      <xdr:col>19</xdr:col>
      <xdr:colOff>177800</xdr:colOff>
      <xdr:row>97</xdr:row>
      <xdr:rowOff>90787</xdr:rowOff>
    </xdr:to>
    <xdr:cxnSp macro="">
      <xdr:nvCxnSpPr>
        <xdr:cNvPr id="234" name="直線コネクタ 233"/>
        <xdr:cNvCxnSpPr/>
      </xdr:nvCxnSpPr>
      <xdr:spPr>
        <a:xfrm flipV="1">
          <a:off x="2908300" y="1671903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90787</xdr:rowOff>
    </xdr:from>
    <xdr:to>
      <xdr:col>15</xdr:col>
      <xdr:colOff>50800</xdr:colOff>
      <xdr:row>97</xdr:row>
      <xdr:rowOff>130366</xdr:rowOff>
    </xdr:to>
    <xdr:cxnSp macro="">
      <xdr:nvCxnSpPr>
        <xdr:cNvPr id="237" name="直線コネクタ 236"/>
        <xdr:cNvCxnSpPr/>
      </xdr:nvCxnSpPr>
      <xdr:spPr>
        <a:xfrm flipV="1">
          <a:off x="2019300" y="16721437"/>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130366</xdr:rowOff>
    </xdr:from>
    <xdr:to>
      <xdr:col>10</xdr:col>
      <xdr:colOff>114300</xdr:colOff>
      <xdr:row>97</xdr:row>
      <xdr:rowOff>138192</xdr:rowOff>
    </xdr:to>
    <xdr:cxnSp macro="">
      <xdr:nvCxnSpPr>
        <xdr:cNvPr id="240" name="直線コネクタ 239"/>
        <xdr:cNvCxnSpPr/>
      </xdr:nvCxnSpPr>
      <xdr:spPr>
        <a:xfrm flipV="1">
          <a:off x="1130300" y="1676101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66705</xdr:rowOff>
    </xdr:from>
    <xdr:ext cx="599010" cy="259045"/>
    <xdr:sp macro="" textlink="">
      <xdr:nvSpPr>
        <xdr:cNvPr id="244" name="テキスト ボックス 243"/>
        <xdr:cNvSpPr txBox="1"/>
      </xdr:nvSpPr>
      <xdr:spPr>
        <a:xfrm>
          <a:off x="830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85981</xdr:rowOff>
    </xdr:from>
    <xdr:to>
      <xdr:col>24</xdr:col>
      <xdr:colOff>114300</xdr:colOff>
      <xdr:row>98</xdr:row>
      <xdr:rowOff>16131</xdr:rowOff>
    </xdr:to>
    <xdr:sp macro="" textlink="">
      <xdr:nvSpPr>
        <xdr:cNvPr id="250" name="楕円 249"/>
        <xdr:cNvSpPr/>
      </xdr:nvSpPr>
      <xdr:spPr>
        <a:xfrm>
          <a:off x="4584700" y="1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64408</xdr:rowOff>
    </xdr:from>
    <xdr:ext cx="534377" cy="259045"/>
    <xdr:sp macro="" textlink="">
      <xdr:nvSpPr>
        <xdr:cNvPr id="251" name="扶助費該当値テキスト"/>
        <xdr:cNvSpPr txBox="1"/>
      </xdr:nvSpPr>
      <xdr:spPr>
        <a:xfrm>
          <a:off x="4686300" y="166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37587</xdr:rowOff>
    </xdr:from>
    <xdr:to>
      <xdr:col>20</xdr:col>
      <xdr:colOff>38100</xdr:colOff>
      <xdr:row>97</xdr:row>
      <xdr:rowOff>139187</xdr:rowOff>
    </xdr:to>
    <xdr:sp macro="" textlink="">
      <xdr:nvSpPr>
        <xdr:cNvPr id="252" name="楕円 251"/>
        <xdr:cNvSpPr/>
      </xdr:nvSpPr>
      <xdr:spPr>
        <a:xfrm>
          <a:off x="37465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130314</xdr:rowOff>
    </xdr:from>
    <xdr:ext cx="534377" cy="259045"/>
    <xdr:sp macro="" textlink="">
      <xdr:nvSpPr>
        <xdr:cNvPr id="253" name="テキスト ボックス 252"/>
        <xdr:cNvSpPr txBox="1"/>
      </xdr:nvSpPr>
      <xdr:spPr>
        <a:xfrm>
          <a:off x="3530111" y="167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39987</xdr:rowOff>
    </xdr:from>
    <xdr:to>
      <xdr:col>15</xdr:col>
      <xdr:colOff>101600</xdr:colOff>
      <xdr:row>97</xdr:row>
      <xdr:rowOff>141587</xdr:rowOff>
    </xdr:to>
    <xdr:sp macro="" textlink="">
      <xdr:nvSpPr>
        <xdr:cNvPr id="254" name="楕円 253"/>
        <xdr:cNvSpPr/>
      </xdr:nvSpPr>
      <xdr:spPr>
        <a:xfrm>
          <a:off x="2857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132714</xdr:rowOff>
    </xdr:from>
    <xdr:ext cx="534377" cy="259045"/>
    <xdr:sp macro="" textlink="">
      <xdr:nvSpPr>
        <xdr:cNvPr id="255" name="テキスト ボックス 254"/>
        <xdr:cNvSpPr txBox="1"/>
      </xdr:nvSpPr>
      <xdr:spPr>
        <a:xfrm>
          <a:off x="2641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79566</xdr:rowOff>
    </xdr:from>
    <xdr:to>
      <xdr:col>10</xdr:col>
      <xdr:colOff>165100</xdr:colOff>
      <xdr:row>98</xdr:row>
      <xdr:rowOff>9716</xdr:rowOff>
    </xdr:to>
    <xdr:sp macro="" textlink="">
      <xdr:nvSpPr>
        <xdr:cNvPr id="256" name="楕円 255"/>
        <xdr:cNvSpPr/>
      </xdr:nvSpPr>
      <xdr:spPr>
        <a:xfrm>
          <a:off x="1968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843</xdr:rowOff>
    </xdr:from>
    <xdr:ext cx="534377" cy="259045"/>
    <xdr:sp macro="" textlink="">
      <xdr:nvSpPr>
        <xdr:cNvPr id="257" name="テキスト ボックス 256"/>
        <xdr:cNvSpPr txBox="1"/>
      </xdr:nvSpPr>
      <xdr:spPr>
        <a:xfrm>
          <a:off x="1752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87392</xdr:rowOff>
    </xdr:from>
    <xdr:to>
      <xdr:col>6</xdr:col>
      <xdr:colOff>38100</xdr:colOff>
      <xdr:row>98</xdr:row>
      <xdr:rowOff>17542</xdr:rowOff>
    </xdr:to>
    <xdr:sp macro="" textlink="">
      <xdr:nvSpPr>
        <xdr:cNvPr id="258" name="楕円 257"/>
        <xdr:cNvSpPr/>
      </xdr:nvSpPr>
      <xdr:spPr>
        <a:xfrm>
          <a:off x="1079500" y="167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8669</xdr:rowOff>
    </xdr:from>
    <xdr:ext cx="534377" cy="259045"/>
    <xdr:sp macro="" textlink="">
      <xdr:nvSpPr>
        <xdr:cNvPr id="259" name="テキスト ボックス 258"/>
        <xdr:cNvSpPr txBox="1"/>
      </xdr:nvSpPr>
      <xdr:spPr>
        <a:xfrm>
          <a:off x="863111" y="168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95108</xdr:rowOff>
    </xdr:from>
    <xdr:to>
      <xdr:col>55</xdr:col>
      <xdr:colOff>0</xdr:colOff>
      <xdr:row>37</xdr:row>
      <xdr:rowOff>111117</xdr:rowOff>
    </xdr:to>
    <xdr:cxnSp macro="">
      <xdr:nvCxnSpPr>
        <xdr:cNvPr id="288" name="直線コネクタ 287"/>
        <xdr:cNvCxnSpPr/>
      </xdr:nvCxnSpPr>
      <xdr:spPr>
        <a:xfrm flipV="1">
          <a:off x="9639300" y="6438758"/>
          <a:ext cx="8382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111117</xdr:rowOff>
    </xdr:from>
    <xdr:to>
      <xdr:col>50</xdr:col>
      <xdr:colOff>114300</xdr:colOff>
      <xdr:row>37</xdr:row>
      <xdr:rowOff>142039</xdr:rowOff>
    </xdr:to>
    <xdr:cxnSp macro="">
      <xdr:nvCxnSpPr>
        <xdr:cNvPr id="291" name="直線コネクタ 290"/>
        <xdr:cNvCxnSpPr/>
      </xdr:nvCxnSpPr>
      <xdr:spPr>
        <a:xfrm flipV="1">
          <a:off x="8750300" y="6454767"/>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142039</xdr:rowOff>
    </xdr:from>
    <xdr:to>
      <xdr:col>45</xdr:col>
      <xdr:colOff>177800</xdr:colOff>
      <xdr:row>37</xdr:row>
      <xdr:rowOff>156540</xdr:rowOff>
    </xdr:to>
    <xdr:cxnSp macro="">
      <xdr:nvCxnSpPr>
        <xdr:cNvPr id="294" name="直線コネクタ 293"/>
        <xdr:cNvCxnSpPr/>
      </xdr:nvCxnSpPr>
      <xdr:spPr>
        <a:xfrm flipV="1">
          <a:off x="7861300" y="6485689"/>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144325</xdr:rowOff>
    </xdr:from>
    <xdr:to>
      <xdr:col>41</xdr:col>
      <xdr:colOff>50800</xdr:colOff>
      <xdr:row>37</xdr:row>
      <xdr:rowOff>156540</xdr:rowOff>
    </xdr:to>
    <xdr:cxnSp macro="">
      <xdr:nvCxnSpPr>
        <xdr:cNvPr id="297" name="直線コネクタ 296"/>
        <xdr:cNvCxnSpPr/>
      </xdr:nvCxnSpPr>
      <xdr:spPr>
        <a:xfrm>
          <a:off x="6972300" y="648797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50512</xdr:rowOff>
    </xdr:from>
    <xdr:ext cx="534377" cy="259045"/>
    <xdr:sp macro="" textlink="">
      <xdr:nvSpPr>
        <xdr:cNvPr id="301" name="テキスト ボックス 300"/>
        <xdr:cNvSpPr txBox="1"/>
      </xdr:nvSpPr>
      <xdr:spPr>
        <a:xfrm>
          <a:off x="6705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44308</xdr:rowOff>
    </xdr:from>
    <xdr:to>
      <xdr:col>55</xdr:col>
      <xdr:colOff>50800</xdr:colOff>
      <xdr:row>37</xdr:row>
      <xdr:rowOff>145908</xdr:rowOff>
    </xdr:to>
    <xdr:sp macro="" textlink="">
      <xdr:nvSpPr>
        <xdr:cNvPr id="307" name="楕円 306"/>
        <xdr:cNvSpPr/>
      </xdr:nvSpPr>
      <xdr:spPr>
        <a:xfrm>
          <a:off x="10426700" y="63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130685</xdr:rowOff>
    </xdr:from>
    <xdr:ext cx="534377" cy="259045"/>
    <xdr:sp macro="" textlink="">
      <xdr:nvSpPr>
        <xdr:cNvPr id="308" name="補助費等該当値テキスト"/>
        <xdr:cNvSpPr txBox="1"/>
      </xdr:nvSpPr>
      <xdr:spPr>
        <a:xfrm>
          <a:off x="10528300" y="63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60317</xdr:rowOff>
    </xdr:from>
    <xdr:to>
      <xdr:col>50</xdr:col>
      <xdr:colOff>165100</xdr:colOff>
      <xdr:row>37</xdr:row>
      <xdr:rowOff>161917</xdr:rowOff>
    </xdr:to>
    <xdr:sp macro="" textlink="">
      <xdr:nvSpPr>
        <xdr:cNvPr id="309" name="楕円 308"/>
        <xdr:cNvSpPr/>
      </xdr:nvSpPr>
      <xdr:spPr>
        <a:xfrm>
          <a:off x="9588500" y="6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153044</xdr:rowOff>
    </xdr:from>
    <xdr:ext cx="534377" cy="259045"/>
    <xdr:sp macro="" textlink="">
      <xdr:nvSpPr>
        <xdr:cNvPr id="310" name="テキスト ボックス 309"/>
        <xdr:cNvSpPr txBox="1"/>
      </xdr:nvSpPr>
      <xdr:spPr>
        <a:xfrm>
          <a:off x="9372111" y="649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91239</xdr:rowOff>
    </xdr:from>
    <xdr:to>
      <xdr:col>46</xdr:col>
      <xdr:colOff>38100</xdr:colOff>
      <xdr:row>38</xdr:row>
      <xdr:rowOff>21389</xdr:rowOff>
    </xdr:to>
    <xdr:sp macro="" textlink="">
      <xdr:nvSpPr>
        <xdr:cNvPr id="311" name="楕円 310"/>
        <xdr:cNvSpPr/>
      </xdr:nvSpPr>
      <xdr:spPr>
        <a:xfrm>
          <a:off x="8699500" y="64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12516</xdr:rowOff>
    </xdr:from>
    <xdr:ext cx="534377" cy="259045"/>
    <xdr:sp macro="" textlink="">
      <xdr:nvSpPr>
        <xdr:cNvPr id="312" name="テキスト ボックス 311"/>
        <xdr:cNvSpPr txBox="1"/>
      </xdr:nvSpPr>
      <xdr:spPr>
        <a:xfrm>
          <a:off x="8483111" y="65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105740</xdr:rowOff>
    </xdr:from>
    <xdr:to>
      <xdr:col>41</xdr:col>
      <xdr:colOff>101600</xdr:colOff>
      <xdr:row>38</xdr:row>
      <xdr:rowOff>35890</xdr:rowOff>
    </xdr:to>
    <xdr:sp macro="" textlink="">
      <xdr:nvSpPr>
        <xdr:cNvPr id="313" name="楕円 312"/>
        <xdr:cNvSpPr/>
      </xdr:nvSpPr>
      <xdr:spPr>
        <a:xfrm>
          <a:off x="7810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27017</xdr:rowOff>
    </xdr:from>
    <xdr:ext cx="534377" cy="259045"/>
    <xdr:sp macro="" textlink="">
      <xdr:nvSpPr>
        <xdr:cNvPr id="314" name="テキスト ボックス 313"/>
        <xdr:cNvSpPr txBox="1"/>
      </xdr:nvSpPr>
      <xdr:spPr>
        <a:xfrm>
          <a:off x="7594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93525</xdr:rowOff>
    </xdr:from>
    <xdr:to>
      <xdr:col>36</xdr:col>
      <xdr:colOff>165100</xdr:colOff>
      <xdr:row>38</xdr:row>
      <xdr:rowOff>23675</xdr:rowOff>
    </xdr:to>
    <xdr:sp macro="" textlink="">
      <xdr:nvSpPr>
        <xdr:cNvPr id="315" name="楕円 314"/>
        <xdr:cNvSpPr/>
      </xdr:nvSpPr>
      <xdr:spPr>
        <a:xfrm>
          <a:off x="6921500" y="6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14802</xdr:rowOff>
    </xdr:from>
    <xdr:ext cx="534377" cy="259045"/>
    <xdr:sp macro="" textlink="">
      <xdr:nvSpPr>
        <xdr:cNvPr id="316" name="テキスト ボックス 315"/>
        <xdr:cNvSpPr txBox="1"/>
      </xdr:nvSpPr>
      <xdr:spPr>
        <a:xfrm>
          <a:off x="6705111" y="65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112744</xdr:rowOff>
    </xdr:from>
    <xdr:to>
      <xdr:col>55</xdr:col>
      <xdr:colOff>0</xdr:colOff>
      <xdr:row>57</xdr:row>
      <xdr:rowOff>60316</xdr:rowOff>
    </xdr:to>
    <xdr:cxnSp macro="">
      <xdr:nvCxnSpPr>
        <xdr:cNvPr id="343" name="直線コネクタ 342"/>
        <xdr:cNvCxnSpPr/>
      </xdr:nvCxnSpPr>
      <xdr:spPr>
        <a:xfrm flipV="1">
          <a:off x="9639300" y="9713944"/>
          <a:ext cx="8382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60316</xdr:rowOff>
    </xdr:from>
    <xdr:to>
      <xdr:col>50</xdr:col>
      <xdr:colOff>114300</xdr:colOff>
      <xdr:row>57</xdr:row>
      <xdr:rowOff>60522</xdr:rowOff>
    </xdr:to>
    <xdr:cxnSp macro="">
      <xdr:nvCxnSpPr>
        <xdr:cNvPr id="346" name="直線コネクタ 345"/>
        <xdr:cNvCxnSpPr/>
      </xdr:nvCxnSpPr>
      <xdr:spPr>
        <a:xfrm flipV="1">
          <a:off x="8750300" y="983296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60522</xdr:rowOff>
    </xdr:from>
    <xdr:to>
      <xdr:col>45</xdr:col>
      <xdr:colOff>177800</xdr:colOff>
      <xdr:row>57</xdr:row>
      <xdr:rowOff>72921</xdr:rowOff>
    </xdr:to>
    <xdr:cxnSp macro="">
      <xdr:nvCxnSpPr>
        <xdr:cNvPr id="349" name="直線コネクタ 348"/>
        <xdr:cNvCxnSpPr/>
      </xdr:nvCxnSpPr>
      <xdr:spPr>
        <a:xfrm flipV="1">
          <a:off x="7861300" y="9833172"/>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57687</xdr:rowOff>
    </xdr:from>
    <xdr:to>
      <xdr:col>41</xdr:col>
      <xdr:colOff>50800</xdr:colOff>
      <xdr:row>57</xdr:row>
      <xdr:rowOff>72921</xdr:rowOff>
    </xdr:to>
    <xdr:cxnSp macro="">
      <xdr:nvCxnSpPr>
        <xdr:cNvPr id="352" name="直線コネクタ 351"/>
        <xdr:cNvCxnSpPr/>
      </xdr:nvCxnSpPr>
      <xdr:spPr>
        <a:xfrm>
          <a:off x="6972300" y="9830337"/>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114686</xdr:rowOff>
    </xdr:from>
    <xdr:ext cx="534377" cy="259045"/>
    <xdr:sp macro="" textlink="">
      <xdr:nvSpPr>
        <xdr:cNvPr id="356" name="テキスト ボックス 355"/>
        <xdr:cNvSpPr txBox="1"/>
      </xdr:nvSpPr>
      <xdr:spPr>
        <a:xfrm>
          <a:off x="6705111" y="9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61944</xdr:rowOff>
    </xdr:from>
    <xdr:to>
      <xdr:col>55</xdr:col>
      <xdr:colOff>50800</xdr:colOff>
      <xdr:row>56</xdr:row>
      <xdr:rowOff>163544</xdr:rowOff>
    </xdr:to>
    <xdr:sp macro="" textlink="">
      <xdr:nvSpPr>
        <xdr:cNvPr id="362" name="楕円 361"/>
        <xdr:cNvSpPr/>
      </xdr:nvSpPr>
      <xdr:spPr>
        <a:xfrm>
          <a:off x="104267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84821</xdr:rowOff>
    </xdr:from>
    <xdr:ext cx="534377" cy="259045"/>
    <xdr:sp macro="" textlink="">
      <xdr:nvSpPr>
        <xdr:cNvPr id="363" name="普通建設事業費該当値テキスト"/>
        <xdr:cNvSpPr txBox="1"/>
      </xdr:nvSpPr>
      <xdr:spPr>
        <a:xfrm>
          <a:off x="10528300" y="95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9516</xdr:rowOff>
    </xdr:from>
    <xdr:to>
      <xdr:col>50</xdr:col>
      <xdr:colOff>165100</xdr:colOff>
      <xdr:row>57</xdr:row>
      <xdr:rowOff>111116</xdr:rowOff>
    </xdr:to>
    <xdr:sp macro="" textlink="">
      <xdr:nvSpPr>
        <xdr:cNvPr id="364" name="楕円 363"/>
        <xdr:cNvSpPr/>
      </xdr:nvSpPr>
      <xdr:spPr>
        <a:xfrm>
          <a:off x="9588500" y="9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102243</xdr:rowOff>
    </xdr:from>
    <xdr:ext cx="534377" cy="259045"/>
    <xdr:sp macro="" textlink="">
      <xdr:nvSpPr>
        <xdr:cNvPr id="365" name="テキスト ボックス 364"/>
        <xdr:cNvSpPr txBox="1"/>
      </xdr:nvSpPr>
      <xdr:spPr>
        <a:xfrm>
          <a:off x="9372111" y="98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9722</xdr:rowOff>
    </xdr:from>
    <xdr:to>
      <xdr:col>46</xdr:col>
      <xdr:colOff>38100</xdr:colOff>
      <xdr:row>57</xdr:row>
      <xdr:rowOff>111322</xdr:rowOff>
    </xdr:to>
    <xdr:sp macro="" textlink="">
      <xdr:nvSpPr>
        <xdr:cNvPr id="366" name="楕円 365"/>
        <xdr:cNvSpPr/>
      </xdr:nvSpPr>
      <xdr:spPr>
        <a:xfrm>
          <a:off x="8699500" y="9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102449</xdr:rowOff>
    </xdr:from>
    <xdr:ext cx="534377" cy="259045"/>
    <xdr:sp macro="" textlink="">
      <xdr:nvSpPr>
        <xdr:cNvPr id="367" name="テキスト ボックス 366"/>
        <xdr:cNvSpPr txBox="1"/>
      </xdr:nvSpPr>
      <xdr:spPr>
        <a:xfrm>
          <a:off x="8483111" y="98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22121</xdr:rowOff>
    </xdr:from>
    <xdr:to>
      <xdr:col>41</xdr:col>
      <xdr:colOff>101600</xdr:colOff>
      <xdr:row>57</xdr:row>
      <xdr:rowOff>123721</xdr:rowOff>
    </xdr:to>
    <xdr:sp macro="" textlink="">
      <xdr:nvSpPr>
        <xdr:cNvPr id="368" name="楕円 367"/>
        <xdr:cNvSpPr/>
      </xdr:nvSpPr>
      <xdr:spPr>
        <a:xfrm>
          <a:off x="7810500" y="97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114848</xdr:rowOff>
    </xdr:from>
    <xdr:ext cx="534377" cy="259045"/>
    <xdr:sp macro="" textlink="">
      <xdr:nvSpPr>
        <xdr:cNvPr id="369" name="テキスト ボックス 368"/>
        <xdr:cNvSpPr txBox="1"/>
      </xdr:nvSpPr>
      <xdr:spPr>
        <a:xfrm>
          <a:off x="7594111" y="98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6887</xdr:rowOff>
    </xdr:from>
    <xdr:to>
      <xdr:col>36</xdr:col>
      <xdr:colOff>165100</xdr:colOff>
      <xdr:row>57</xdr:row>
      <xdr:rowOff>108487</xdr:rowOff>
    </xdr:to>
    <xdr:sp macro="" textlink="">
      <xdr:nvSpPr>
        <xdr:cNvPr id="370" name="楕円 369"/>
        <xdr:cNvSpPr/>
      </xdr:nvSpPr>
      <xdr:spPr>
        <a:xfrm>
          <a:off x="6921500" y="9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99614</xdr:rowOff>
    </xdr:from>
    <xdr:ext cx="534377" cy="259045"/>
    <xdr:sp macro="" textlink="">
      <xdr:nvSpPr>
        <xdr:cNvPr id="371" name="テキスト ボックス 370"/>
        <xdr:cNvSpPr txBox="1"/>
      </xdr:nvSpPr>
      <xdr:spPr>
        <a:xfrm>
          <a:off x="6705111" y="98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48489</xdr:rowOff>
    </xdr:from>
    <xdr:to>
      <xdr:col>55</xdr:col>
      <xdr:colOff>0</xdr:colOff>
      <xdr:row>79</xdr:row>
      <xdr:rowOff>67822</xdr:rowOff>
    </xdr:to>
    <xdr:cxnSp macro="">
      <xdr:nvCxnSpPr>
        <xdr:cNvPr id="402" name="直線コネクタ 401"/>
        <xdr:cNvCxnSpPr/>
      </xdr:nvCxnSpPr>
      <xdr:spPr>
        <a:xfrm>
          <a:off x="9639300" y="13593039"/>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70738</xdr:rowOff>
    </xdr:from>
    <xdr:to>
      <xdr:col>50</xdr:col>
      <xdr:colOff>114300</xdr:colOff>
      <xdr:row>79</xdr:row>
      <xdr:rowOff>48489</xdr:rowOff>
    </xdr:to>
    <xdr:cxnSp macro="">
      <xdr:nvCxnSpPr>
        <xdr:cNvPr id="405" name="直線コネクタ 404"/>
        <xdr:cNvCxnSpPr/>
      </xdr:nvCxnSpPr>
      <xdr:spPr>
        <a:xfrm>
          <a:off x="8750300" y="13443838"/>
          <a:ext cx="889000" cy="1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146613</xdr:rowOff>
    </xdr:from>
    <xdr:to>
      <xdr:col>45</xdr:col>
      <xdr:colOff>177800</xdr:colOff>
      <xdr:row>78</xdr:row>
      <xdr:rowOff>70738</xdr:rowOff>
    </xdr:to>
    <xdr:cxnSp macro="">
      <xdr:nvCxnSpPr>
        <xdr:cNvPr id="408" name="直線コネクタ 407"/>
        <xdr:cNvCxnSpPr/>
      </xdr:nvCxnSpPr>
      <xdr:spPr>
        <a:xfrm>
          <a:off x="7861300" y="13348263"/>
          <a:ext cx="8890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146613</xdr:rowOff>
    </xdr:from>
    <xdr:to>
      <xdr:col>41</xdr:col>
      <xdr:colOff>50800</xdr:colOff>
      <xdr:row>78</xdr:row>
      <xdr:rowOff>90943</xdr:rowOff>
    </xdr:to>
    <xdr:cxnSp macro="">
      <xdr:nvCxnSpPr>
        <xdr:cNvPr id="411" name="直線コネクタ 410"/>
        <xdr:cNvCxnSpPr/>
      </xdr:nvCxnSpPr>
      <xdr:spPr>
        <a:xfrm flipV="1">
          <a:off x="6972300" y="13348263"/>
          <a:ext cx="889000" cy="1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110949</xdr:rowOff>
    </xdr:from>
    <xdr:ext cx="534377" cy="259045"/>
    <xdr:sp macro="" textlink="">
      <xdr:nvSpPr>
        <xdr:cNvPr id="415" name="テキスト ボックス 414"/>
        <xdr:cNvSpPr txBox="1"/>
      </xdr:nvSpPr>
      <xdr:spPr>
        <a:xfrm>
          <a:off x="6705111" y="131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17022</xdr:rowOff>
    </xdr:from>
    <xdr:to>
      <xdr:col>55</xdr:col>
      <xdr:colOff>50800</xdr:colOff>
      <xdr:row>79</xdr:row>
      <xdr:rowOff>118622</xdr:rowOff>
    </xdr:to>
    <xdr:sp macro="" textlink="">
      <xdr:nvSpPr>
        <xdr:cNvPr id="421" name="楕円 420"/>
        <xdr:cNvSpPr/>
      </xdr:nvSpPr>
      <xdr:spPr>
        <a:xfrm>
          <a:off x="10426700" y="13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103399</xdr:rowOff>
    </xdr:from>
    <xdr:ext cx="469744" cy="259045"/>
    <xdr:sp macro="" textlink="">
      <xdr:nvSpPr>
        <xdr:cNvPr id="422" name="普通建設事業費 （ うち新規整備　）該当値テキスト"/>
        <xdr:cNvSpPr txBox="1"/>
      </xdr:nvSpPr>
      <xdr:spPr>
        <a:xfrm>
          <a:off x="10528300" y="134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169139</xdr:rowOff>
    </xdr:from>
    <xdr:to>
      <xdr:col>50</xdr:col>
      <xdr:colOff>165100</xdr:colOff>
      <xdr:row>79</xdr:row>
      <xdr:rowOff>99289</xdr:rowOff>
    </xdr:to>
    <xdr:sp macro="" textlink="">
      <xdr:nvSpPr>
        <xdr:cNvPr id="423" name="楕円 422"/>
        <xdr:cNvSpPr/>
      </xdr:nvSpPr>
      <xdr:spPr>
        <a:xfrm>
          <a:off x="9588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90416</xdr:rowOff>
    </xdr:from>
    <xdr:ext cx="469744" cy="259045"/>
    <xdr:sp macro="" textlink="">
      <xdr:nvSpPr>
        <xdr:cNvPr id="424" name="テキスト ボックス 423"/>
        <xdr:cNvSpPr txBox="1"/>
      </xdr:nvSpPr>
      <xdr:spPr>
        <a:xfrm>
          <a:off x="9404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19938</xdr:rowOff>
    </xdr:from>
    <xdr:to>
      <xdr:col>46</xdr:col>
      <xdr:colOff>38100</xdr:colOff>
      <xdr:row>78</xdr:row>
      <xdr:rowOff>121538</xdr:rowOff>
    </xdr:to>
    <xdr:sp macro="" textlink="">
      <xdr:nvSpPr>
        <xdr:cNvPr id="425" name="楕円 424"/>
        <xdr:cNvSpPr/>
      </xdr:nvSpPr>
      <xdr:spPr>
        <a:xfrm>
          <a:off x="8699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138065</xdr:rowOff>
    </xdr:from>
    <xdr:ext cx="534377" cy="259045"/>
    <xdr:sp macro="" textlink="">
      <xdr:nvSpPr>
        <xdr:cNvPr id="426" name="テキスト ボックス 425"/>
        <xdr:cNvSpPr txBox="1"/>
      </xdr:nvSpPr>
      <xdr:spPr>
        <a:xfrm>
          <a:off x="8483111" y="131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95813</xdr:rowOff>
    </xdr:from>
    <xdr:to>
      <xdr:col>41</xdr:col>
      <xdr:colOff>101600</xdr:colOff>
      <xdr:row>78</xdr:row>
      <xdr:rowOff>25963</xdr:rowOff>
    </xdr:to>
    <xdr:sp macro="" textlink="">
      <xdr:nvSpPr>
        <xdr:cNvPr id="427" name="楕円 426"/>
        <xdr:cNvSpPr/>
      </xdr:nvSpPr>
      <xdr:spPr>
        <a:xfrm>
          <a:off x="7810500" y="132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17090</xdr:rowOff>
    </xdr:from>
    <xdr:ext cx="534377" cy="259045"/>
    <xdr:sp macro="" textlink="">
      <xdr:nvSpPr>
        <xdr:cNvPr id="428" name="テキスト ボックス 427"/>
        <xdr:cNvSpPr txBox="1"/>
      </xdr:nvSpPr>
      <xdr:spPr>
        <a:xfrm>
          <a:off x="7594111" y="133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40143</xdr:rowOff>
    </xdr:from>
    <xdr:to>
      <xdr:col>36</xdr:col>
      <xdr:colOff>165100</xdr:colOff>
      <xdr:row>78</xdr:row>
      <xdr:rowOff>141743</xdr:rowOff>
    </xdr:to>
    <xdr:sp macro="" textlink="">
      <xdr:nvSpPr>
        <xdr:cNvPr id="429" name="楕円 428"/>
        <xdr:cNvSpPr/>
      </xdr:nvSpPr>
      <xdr:spPr>
        <a:xfrm>
          <a:off x="6921500" y="1341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132870</xdr:rowOff>
    </xdr:from>
    <xdr:ext cx="534377" cy="259045"/>
    <xdr:sp macro="" textlink="">
      <xdr:nvSpPr>
        <xdr:cNvPr id="430" name="テキスト ボックス 429"/>
        <xdr:cNvSpPr txBox="1"/>
      </xdr:nvSpPr>
      <xdr:spPr>
        <a:xfrm>
          <a:off x="6705111" y="135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105970</xdr:rowOff>
    </xdr:from>
    <xdr:to>
      <xdr:col>55</xdr:col>
      <xdr:colOff>0</xdr:colOff>
      <xdr:row>96</xdr:row>
      <xdr:rowOff>94112</xdr:rowOff>
    </xdr:to>
    <xdr:cxnSp macro="">
      <xdr:nvCxnSpPr>
        <xdr:cNvPr id="455" name="直線コネクタ 454"/>
        <xdr:cNvCxnSpPr/>
      </xdr:nvCxnSpPr>
      <xdr:spPr>
        <a:xfrm flipV="1">
          <a:off x="9639300" y="16393720"/>
          <a:ext cx="838200" cy="1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94112</xdr:rowOff>
    </xdr:from>
    <xdr:to>
      <xdr:col>50</xdr:col>
      <xdr:colOff>114300</xdr:colOff>
      <xdr:row>97</xdr:row>
      <xdr:rowOff>10764</xdr:rowOff>
    </xdr:to>
    <xdr:cxnSp macro="">
      <xdr:nvCxnSpPr>
        <xdr:cNvPr id="458" name="直線コネクタ 457"/>
        <xdr:cNvCxnSpPr/>
      </xdr:nvCxnSpPr>
      <xdr:spPr>
        <a:xfrm flipV="1">
          <a:off x="8750300" y="1655331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10764</xdr:rowOff>
    </xdr:from>
    <xdr:to>
      <xdr:col>45</xdr:col>
      <xdr:colOff>177800</xdr:colOff>
      <xdr:row>97</xdr:row>
      <xdr:rowOff>67982</xdr:rowOff>
    </xdr:to>
    <xdr:cxnSp macro="">
      <xdr:nvCxnSpPr>
        <xdr:cNvPr id="461" name="直線コネクタ 460"/>
        <xdr:cNvCxnSpPr/>
      </xdr:nvCxnSpPr>
      <xdr:spPr>
        <a:xfrm flipV="1">
          <a:off x="7861300" y="16641414"/>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44025</xdr:rowOff>
    </xdr:from>
    <xdr:to>
      <xdr:col>41</xdr:col>
      <xdr:colOff>50800</xdr:colOff>
      <xdr:row>97</xdr:row>
      <xdr:rowOff>67982</xdr:rowOff>
    </xdr:to>
    <xdr:cxnSp macro="">
      <xdr:nvCxnSpPr>
        <xdr:cNvPr id="464" name="直線コネクタ 463"/>
        <xdr:cNvCxnSpPr/>
      </xdr:nvCxnSpPr>
      <xdr:spPr>
        <a:xfrm>
          <a:off x="6972300" y="16674675"/>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90104</xdr:rowOff>
    </xdr:from>
    <xdr:ext cx="534377" cy="259045"/>
    <xdr:sp macro="" textlink="">
      <xdr:nvSpPr>
        <xdr:cNvPr id="468" name="テキスト ボックス 467"/>
        <xdr:cNvSpPr txBox="1"/>
      </xdr:nvSpPr>
      <xdr:spPr>
        <a:xfrm>
          <a:off x="6705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55170</xdr:rowOff>
    </xdr:from>
    <xdr:to>
      <xdr:col>55</xdr:col>
      <xdr:colOff>50800</xdr:colOff>
      <xdr:row>95</xdr:row>
      <xdr:rowOff>156770</xdr:rowOff>
    </xdr:to>
    <xdr:sp macro="" textlink="">
      <xdr:nvSpPr>
        <xdr:cNvPr id="474" name="楕円 473"/>
        <xdr:cNvSpPr/>
      </xdr:nvSpPr>
      <xdr:spPr>
        <a:xfrm>
          <a:off x="10426700" y="163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78047</xdr:rowOff>
    </xdr:from>
    <xdr:ext cx="534377" cy="259045"/>
    <xdr:sp macro="" textlink="">
      <xdr:nvSpPr>
        <xdr:cNvPr id="475" name="普通建設事業費 （ うち更新整備　）該当値テキスト"/>
        <xdr:cNvSpPr txBox="1"/>
      </xdr:nvSpPr>
      <xdr:spPr>
        <a:xfrm>
          <a:off x="10528300" y="161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43312</xdr:rowOff>
    </xdr:from>
    <xdr:to>
      <xdr:col>50</xdr:col>
      <xdr:colOff>165100</xdr:colOff>
      <xdr:row>96</xdr:row>
      <xdr:rowOff>144912</xdr:rowOff>
    </xdr:to>
    <xdr:sp macro="" textlink="">
      <xdr:nvSpPr>
        <xdr:cNvPr id="476" name="楕円 475"/>
        <xdr:cNvSpPr/>
      </xdr:nvSpPr>
      <xdr:spPr>
        <a:xfrm>
          <a:off x="9588500" y="165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161439</xdr:rowOff>
    </xdr:from>
    <xdr:ext cx="534377" cy="259045"/>
    <xdr:sp macro="" textlink="">
      <xdr:nvSpPr>
        <xdr:cNvPr id="477" name="テキスト ボックス 476"/>
        <xdr:cNvSpPr txBox="1"/>
      </xdr:nvSpPr>
      <xdr:spPr>
        <a:xfrm>
          <a:off x="9372111" y="162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131414</xdr:rowOff>
    </xdr:from>
    <xdr:to>
      <xdr:col>46</xdr:col>
      <xdr:colOff>38100</xdr:colOff>
      <xdr:row>97</xdr:row>
      <xdr:rowOff>61564</xdr:rowOff>
    </xdr:to>
    <xdr:sp macro="" textlink="">
      <xdr:nvSpPr>
        <xdr:cNvPr id="478" name="楕円 477"/>
        <xdr:cNvSpPr/>
      </xdr:nvSpPr>
      <xdr:spPr>
        <a:xfrm>
          <a:off x="8699500" y="165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52691</xdr:rowOff>
    </xdr:from>
    <xdr:ext cx="534377" cy="259045"/>
    <xdr:sp macro="" textlink="">
      <xdr:nvSpPr>
        <xdr:cNvPr id="479" name="テキスト ボックス 478"/>
        <xdr:cNvSpPr txBox="1"/>
      </xdr:nvSpPr>
      <xdr:spPr>
        <a:xfrm>
          <a:off x="8483111" y="166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17182</xdr:rowOff>
    </xdr:from>
    <xdr:to>
      <xdr:col>41</xdr:col>
      <xdr:colOff>101600</xdr:colOff>
      <xdr:row>97</xdr:row>
      <xdr:rowOff>118782</xdr:rowOff>
    </xdr:to>
    <xdr:sp macro="" textlink="">
      <xdr:nvSpPr>
        <xdr:cNvPr id="480" name="楕円 479"/>
        <xdr:cNvSpPr/>
      </xdr:nvSpPr>
      <xdr:spPr>
        <a:xfrm>
          <a:off x="7810500" y="16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109909</xdr:rowOff>
    </xdr:from>
    <xdr:ext cx="534377" cy="259045"/>
    <xdr:sp macro="" textlink="">
      <xdr:nvSpPr>
        <xdr:cNvPr id="481" name="テキスト ボックス 480"/>
        <xdr:cNvSpPr txBox="1"/>
      </xdr:nvSpPr>
      <xdr:spPr>
        <a:xfrm>
          <a:off x="7594111" y="16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164675</xdr:rowOff>
    </xdr:from>
    <xdr:to>
      <xdr:col>36</xdr:col>
      <xdr:colOff>165100</xdr:colOff>
      <xdr:row>97</xdr:row>
      <xdr:rowOff>94825</xdr:rowOff>
    </xdr:to>
    <xdr:sp macro="" textlink="">
      <xdr:nvSpPr>
        <xdr:cNvPr id="482" name="楕円 481"/>
        <xdr:cNvSpPr/>
      </xdr:nvSpPr>
      <xdr:spPr>
        <a:xfrm>
          <a:off x="6921500" y="166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85952</xdr:rowOff>
    </xdr:from>
    <xdr:ext cx="534377" cy="259045"/>
    <xdr:sp macro="" textlink="">
      <xdr:nvSpPr>
        <xdr:cNvPr id="483" name="テキスト ボックス 482"/>
        <xdr:cNvSpPr txBox="1"/>
      </xdr:nvSpPr>
      <xdr:spPr>
        <a:xfrm>
          <a:off x="6705111" y="167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127470</xdr:rowOff>
    </xdr:from>
    <xdr:to>
      <xdr:col>85</xdr:col>
      <xdr:colOff>127000</xdr:colOff>
      <xdr:row>38</xdr:row>
      <xdr:rowOff>136797</xdr:rowOff>
    </xdr:to>
    <xdr:cxnSp macro="">
      <xdr:nvCxnSpPr>
        <xdr:cNvPr id="510" name="直線コネクタ 509"/>
        <xdr:cNvCxnSpPr/>
      </xdr:nvCxnSpPr>
      <xdr:spPr>
        <a:xfrm flipV="1">
          <a:off x="15481300" y="6642570"/>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136797</xdr:rowOff>
    </xdr:from>
    <xdr:to>
      <xdr:col>81</xdr:col>
      <xdr:colOff>50800</xdr:colOff>
      <xdr:row>38</xdr:row>
      <xdr:rowOff>139700</xdr:rowOff>
    </xdr:to>
    <xdr:cxnSp macro="">
      <xdr:nvCxnSpPr>
        <xdr:cNvPr id="513" name="直線コネクタ 512"/>
        <xdr:cNvCxnSpPr/>
      </xdr:nvCxnSpPr>
      <xdr:spPr>
        <a:xfrm flipV="1">
          <a:off x="14592300" y="665189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114440</xdr:rowOff>
    </xdr:from>
    <xdr:to>
      <xdr:col>76</xdr:col>
      <xdr:colOff>114300</xdr:colOff>
      <xdr:row>38</xdr:row>
      <xdr:rowOff>139700</xdr:rowOff>
    </xdr:to>
    <xdr:cxnSp macro="">
      <xdr:nvCxnSpPr>
        <xdr:cNvPr id="516" name="直線コネクタ 515"/>
        <xdr:cNvCxnSpPr/>
      </xdr:nvCxnSpPr>
      <xdr:spPr>
        <a:xfrm>
          <a:off x="13703300" y="6629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103467</xdr:rowOff>
    </xdr:from>
    <xdr:to>
      <xdr:col>71</xdr:col>
      <xdr:colOff>177800</xdr:colOff>
      <xdr:row>38</xdr:row>
      <xdr:rowOff>114440</xdr:rowOff>
    </xdr:to>
    <xdr:cxnSp macro="">
      <xdr:nvCxnSpPr>
        <xdr:cNvPr id="519" name="直線コネクタ 518"/>
        <xdr:cNvCxnSpPr/>
      </xdr:nvCxnSpPr>
      <xdr:spPr>
        <a:xfrm>
          <a:off x="12814300" y="661856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163159</xdr:rowOff>
    </xdr:from>
    <xdr:ext cx="469744" cy="259045"/>
    <xdr:sp macro="" textlink="">
      <xdr:nvSpPr>
        <xdr:cNvPr id="523" name="テキスト ボックス 522"/>
        <xdr:cNvSpPr txBox="1"/>
      </xdr:nvSpPr>
      <xdr:spPr>
        <a:xfrm>
          <a:off x="12579428" y="63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76670</xdr:rowOff>
    </xdr:from>
    <xdr:to>
      <xdr:col>85</xdr:col>
      <xdr:colOff>177800</xdr:colOff>
      <xdr:row>39</xdr:row>
      <xdr:rowOff>6820</xdr:rowOff>
    </xdr:to>
    <xdr:sp macro="" textlink="">
      <xdr:nvSpPr>
        <xdr:cNvPr id="529" name="楕円 528"/>
        <xdr:cNvSpPr/>
      </xdr:nvSpPr>
      <xdr:spPr>
        <a:xfrm>
          <a:off x="16268700" y="6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163047</xdr:rowOff>
    </xdr:from>
    <xdr:ext cx="378565" cy="259045"/>
    <xdr:sp macro="" textlink="">
      <xdr:nvSpPr>
        <xdr:cNvPr id="530" name="災害復旧事業費該当値テキスト"/>
        <xdr:cNvSpPr txBox="1"/>
      </xdr:nvSpPr>
      <xdr:spPr>
        <a:xfrm>
          <a:off x="16370300" y="650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85997</xdr:rowOff>
    </xdr:from>
    <xdr:to>
      <xdr:col>81</xdr:col>
      <xdr:colOff>101600</xdr:colOff>
      <xdr:row>39</xdr:row>
      <xdr:rowOff>16147</xdr:rowOff>
    </xdr:to>
    <xdr:sp macro="" textlink="">
      <xdr:nvSpPr>
        <xdr:cNvPr id="531" name="楕円 530"/>
        <xdr:cNvSpPr/>
      </xdr:nvSpPr>
      <xdr:spPr>
        <a:xfrm>
          <a:off x="15430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7274</xdr:rowOff>
    </xdr:from>
    <xdr:ext cx="378565" cy="259045"/>
    <xdr:sp macro="" textlink="">
      <xdr:nvSpPr>
        <xdr:cNvPr id="532" name="テキスト ボックス 531"/>
        <xdr:cNvSpPr txBox="1"/>
      </xdr:nvSpPr>
      <xdr:spPr>
        <a:xfrm>
          <a:off x="15292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63640</xdr:rowOff>
    </xdr:from>
    <xdr:to>
      <xdr:col>72</xdr:col>
      <xdr:colOff>38100</xdr:colOff>
      <xdr:row>38</xdr:row>
      <xdr:rowOff>165240</xdr:rowOff>
    </xdr:to>
    <xdr:sp macro="" textlink="">
      <xdr:nvSpPr>
        <xdr:cNvPr id="535" name="楕円 534"/>
        <xdr:cNvSpPr/>
      </xdr:nvSpPr>
      <xdr:spPr>
        <a:xfrm>
          <a:off x="13652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156367</xdr:rowOff>
    </xdr:from>
    <xdr:ext cx="469744" cy="259045"/>
    <xdr:sp macro="" textlink="">
      <xdr:nvSpPr>
        <xdr:cNvPr id="536" name="テキスト ボックス 535"/>
        <xdr:cNvSpPr txBox="1"/>
      </xdr:nvSpPr>
      <xdr:spPr>
        <a:xfrm>
          <a:off x="13468428" y="66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52667</xdr:rowOff>
    </xdr:from>
    <xdr:to>
      <xdr:col>67</xdr:col>
      <xdr:colOff>101600</xdr:colOff>
      <xdr:row>38</xdr:row>
      <xdr:rowOff>154267</xdr:rowOff>
    </xdr:to>
    <xdr:sp macro="" textlink="">
      <xdr:nvSpPr>
        <xdr:cNvPr id="537" name="楕円 536"/>
        <xdr:cNvSpPr/>
      </xdr:nvSpPr>
      <xdr:spPr>
        <a:xfrm>
          <a:off x="12763500" y="65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145394</xdr:rowOff>
    </xdr:from>
    <xdr:ext cx="469744" cy="259045"/>
    <xdr:sp macro="" textlink="">
      <xdr:nvSpPr>
        <xdr:cNvPr id="538" name="テキスト ボックス 537"/>
        <xdr:cNvSpPr txBox="1"/>
      </xdr:nvSpPr>
      <xdr:spPr>
        <a:xfrm>
          <a:off x="12579428" y="66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48808</xdr:rowOff>
    </xdr:from>
    <xdr:to>
      <xdr:col>85</xdr:col>
      <xdr:colOff>127000</xdr:colOff>
      <xdr:row>77</xdr:row>
      <xdr:rowOff>60018</xdr:rowOff>
    </xdr:to>
    <xdr:cxnSp macro="">
      <xdr:nvCxnSpPr>
        <xdr:cNvPr id="626" name="直線コネクタ 625"/>
        <xdr:cNvCxnSpPr/>
      </xdr:nvCxnSpPr>
      <xdr:spPr>
        <a:xfrm>
          <a:off x="15481300" y="13250458"/>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48808</xdr:rowOff>
    </xdr:from>
    <xdr:to>
      <xdr:col>81</xdr:col>
      <xdr:colOff>50800</xdr:colOff>
      <xdr:row>77</xdr:row>
      <xdr:rowOff>50287</xdr:rowOff>
    </xdr:to>
    <xdr:cxnSp macro="">
      <xdr:nvCxnSpPr>
        <xdr:cNvPr id="629" name="直線コネクタ 628"/>
        <xdr:cNvCxnSpPr/>
      </xdr:nvCxnSpPr>
      <xdr:spPr>
        <a:xfrm flipV="1">
          <a:off x="14592300" y="13250458"/>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44968</xdr:rowOff>
    </xdr:from>
    <xdr:to>
      <xdr:col>76</xdr:col>
      <xdr:colOff>114300</xdr:colOff>
      <xdr:row>77</xdr:row>
      <xdr:rowOff>50287</xdr:rowOff>
    </xdr:to>
    <xdr:cxnSp macro="">
      <xdr:nvCxnSpPr>
        <xdr:cNvPr id="632" name="直線コネクタ 631"/>
        <xdr:cNvCxnSpPr/>
      </xdr:nvCxnSpPr>
      <xdr:spPr>
        <a:xfrm>
          <a:off x="13703300" y="13246618"/>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7066</xdr:rowOff>
    </xdr:from>
    <xdr:to>
      <xdr:col>71</xdr:col>
      <xdr:colOff>177800</xdr:colOff>
      <xdr:row>77</xdr:row>
      <xdr:rowOff>44968</xdr:rowOff>
    </xdr:to>
    <xdr:cxnSp macro="">
      <xdr:nvCxnSpPr>
        <xdr:cNvPr id="635" name="直線コネクタ 634"/>
        <xdr:cNvCxnSpPr/>
      </xdr:nvCxnSpPr>
      <xdr:spPr>
        <a:xfrm>
          <a:off x="12814300" y="13208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73631</xdr:rowOff>
    </xdr:from>
    <xdr:ext cx="534377" cy="259045"/>
    <xdr:sp macro="" textlink="">
      <xdr:nvSpPr>
        <xdr:cNvPr id="639" name="テキスト ボックス 638"/>
        <xdr:cNvSpPr txBox="1"/>
      </xdr:nvSpPr>
      <xdr:spPr>
        <a:xfrm>
          <a:off x="12547111" y="127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9218</xdr:rowOff>
    </xdr:from>
    <xdr:to>
      <xdr:col>85</xdr:col>
      <xdr:colOff>177800</xdr:colOff>
      <xdr:row>77</xdr:row>
      <xdr:rowOff>110818</xdr:rowOff>
    </xdr:to>
    <xdr:sp macro="" textlink="">
      <xdr:nvSpPr>
        <xdr:cNvPr id="645" name="楕円 644"/>
        <xdr:cNvSpPr/>
      </xdr:nvSpPr>
      <xdr:spPr>
        <a:xfrm>
          <a:off x="16268700" y="132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159095</xdr:rowOff>
    </xdr:from>
    <xdr:ext cx="534377" cy="259045"/>
    <xdr:sp macro="" textlink="">
      <xdr:nvSpPr>
        <xdr:cNvPr id="646" name="公債費該当値テキスト"/>
        <xdr:cNvSpPr txBox="1"/>
      </xdr:nvSpPr>
      <xdr:spPr>
        <a:xfrm>
          <a:off x="16370300" y="131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169458</xdr:rowOff>
    </xdr:from>
    <xdr:to>
      <xdr:col>81</xdr:col>
      <xdr:colOff>101600</xdr:colOff>
      <xdr:row>77</xdr:row>
      <xdr:rowOff>99608</xdr:rowOff>
    </xdr:to>
    <xdr:sp macro="" textlink="">
      <xdr:nvSpPr>
        <xdr:cNvPr id="647" name="楕円 646"/>
        <xdr:cNvSpPr/>
      </xdr:nvSpPr>
      <xdr:spPr>
        <a:xfrm>
          <a:off x="15430500" y="131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90735</xdr:rowOff>
    </xdr:from>
    <xdr:ext cx="534377" cy="259045"/>
    <xdr:sp macro="" textlink="">
      <xdr:nvSpPr>
        <xdr:cNvPr id="648" name="テキスト ボックス 647"/>
        <xdr:cNvSpPr txBox="1"/>
      </xdr:nvSpPr>
      <xdr:spPr>
        <a:xfrm>
          <a:off x="15214111" y="13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170937</xdr:rowOff>
    </xdr:from>
    <xdr:to>
      <xdr:col>76</xdr:col>
      <xdr:colOff>165100</xdr:colOff>
      <xdr:row>77</xdr:row>
      <xdr:rowOff>101087</xdr:rowOff>
    </xdr:to>
    <xdr:sp macro="" textlink="">
      <xdr:nvSpPr>
        <xdr:cNvPr id="649" name="楕円 648"/>
        <xdr:cNvSpPr/>
      </xdr:nvSpPr>
      <xdr:spPr>
        <a:xfrm>
          <a:off x="14541500" y="13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92214</xdr:rowOff>
    </xdr:from>
    <xdr:ext cx="534377" cy="259045"/>
    <xdr:sp macro="" textlink="">
      <xdr:nvSpPr>
        <xdr:cNvPr id="650" name="テキスト ボックス 649"/>
        <xdr:cNvSpPr txBox="1"/>
      </xdr:nvSpPr>
      <xdr:spPr>
        <a:xfrm>
          <a:off x="14325111" y="132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165618</xdr:rowOff>
    </xdr:from>
    <xdr:to>
      <xdr:col>72</xdr:col>
      <xdr:colOff>38100</xdr:colOff>
      <xdr:row>77</xdr:row>
      <xdr:rowOff>95768</xdr:rowOff>
    </xdr:to>
    <xdr:sp macro="" textlink="">
      <xdr:nvSpPr>
        <xdr:cNvPr id="651" name="楕円 650"/>
        <xdr:cNvSpPr/>
      </xdr:nvSpPr>
      <xdr:spPr>
        <a:xfrm>
          <a:off x="13652500" y="13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86895</xdr:rowOff>
    </xdr:from>
    <xdr:ext cx="534377" cy="259045"/>
    <xdr:sp macro="" textlink="">
      <xdr:nvSpPr>
        <xdr:cNvPr id="652" name="テキスト ボックス 651"/>
        <xdr:cNvSpPr txBox="1"/>
      </xdr:nvSpPr>
      <xdr:spPr>
        <a:xfrm>
          <a:off x="13436111" y="13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127716</xdr:rowOff>
    </xdr:from>
    <xdr:to>
      <xdr:col>67</xdr:col>
      <xdr:colOff>101600</xdr:colOff>
      <xdr:row>77</xdr:row>
      <xdr:rowOff>57866</xdr:rowOff>
    </xdr:to>
    <xdr:sp macro="" textlink="">
      <xdr:nvSpPr>
        <xdr:cNvPr id="653" name="楕円 652"/>
        <xdr:cNvSpPr/>
      </xdr:nvSpPr>
      <xdr:spPr>
        <a:xfrm>
          <a:off x="12763500" y="13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48993</xdr:rowOff>
    </xdr:from>
    <xdr:ext cx="534377" cy="259045"/>
    <xdr:sp macro="" textlink="">
      <xdr:nvSpPr>
        <xdr:cNvPr id="654" name="テキスト ボックス 653"/>
        <xdr:cNvSpPr txBox="1"/>
      </xdr:nvSpPr>
      <xdr:spPr>
        <a:xfrm>
          <a:off x="12547111" y="132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69345</xdr:rowOff>
    </xdr:from>
    <xdr:to>
      <xdr:col>85</xdr:col>
      <xdr:colOff>127000</xdr:colOff>
      <xdr:row>98</xdr:row>
      <xdr:rowOff>159992</xdr:rowOff>
    </xdr:to>
    <xdr:cxnSp macro="">
      <xdr:nvCxnSpPr>
        <xdr:cNvPr id="683" name="直線コネクタ 682"/>
        <xdr:cNvCxnSpPr/>
      </xdr:nvCxnSpPr>
      <xdr:spPr>
        <a:xfrm flipV="1">
          <a:off x="15481300" y="16871445"/>
          <a:ext cx="838200" cy="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150809</xdr:rowOff>
    </xdr:from>
    <xdr:to>
      <xdr:col>81</xdr:col>
      <xdr:colOff>50800</xdr:colOff>
      <xdr:row>98</xdr:row>
      <xdr:rowOff>159992</xdr:rowOff>
    </xdr:to>
    <xdr:cxnSp macro="">
      <xdr:nvCxnSpPr>
        <xdr:cNvPr id="686" name="直線コネクタ 685"/>
        <xdr:cNvCxnSpPr/>
      </xdr:nvCxnSpPr>
      <xdr:spPr>
        <a:xfrm>
          <a:off x="14592300" y="16952909"/>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104191</xdr:rowOff>
    </xdr:from>
    <xdr:to>
      <xdr:col>76</xdr:col>
      <xdr:colOff>114300</xdr:colOff>
      <xdr:row>98</xdr:row>
      <xdr:rowOff>150809</xdr:rowOff>
    </xdr:to>
    <xdr:cxnSp macro="">
      <xdr:nvCxnSpPr>
        <xdr:cNvPr id="689" name="直線コネクタ 688"/>
        <xdr:cNvCxnSpPr/>
      </xdr:nvCxnSpPr>
      <xdr:spPr>
        <a:xfrm>
          <a:off x="13703300" y="16906291"/>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104191</xdr:rowOff>
    </xdr:from>
    <xdr:to>
      <xdr:col>71</xdr:col>
      <xdr:colOff>177800</xdr:colOff>
      <xdr:row>98</xdr:row>
      <xdr:rowOff>125099</xdr:rowOff>
    </xdr:to>
    <xdr:cxnSp macro="">
      <xdr:nvCxnSpPr>
        <xdr:cNvPr id="692" name="直線コネクタ 691"/>
        <xdr:cNvCxnSpPr/>
      </xdr:nvCxnSpPr>
      <xdr:spPr>
        <a:xfrm flipV="1">
          <a:off x="12814300" y="16906291"/>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138303</xdr:rowOff>
    </xdr:from>
    <xdr:ext cx="534377" cy="259045"/>
    <xdr:sp macro="" textlink="">
      <xdr:nvSpPr>
        <xdr:cNvPr id="696" name="テキスト ボックス 695"/>
        <xdr:cNvSpPr txBox="1"/>
      </xdr:nvSpPr>
      <xdr:spPr>
        <a:xfrm>
          <a:off x="12547111" y="165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18545</xdr:rowOff>
    </xdr:from>
    <xdr:to>
      <xdr:col>85</xdr:col>
      <xdr:colOff>177800</xdr:colOff>
      <xdr:row>98</xdr:row>
      <xdr:rowOff>120145</xdr:rowOff>
    </xdr:to>
    <xdr:sp macro="" textlink="">
      <xdr:nvSpPr>
        <xdr:cNvPr id="702" name="楕円 701"/>
        <xdr:cNvSpPr/>
      </xdr:nvSpPr>
      <xdr:spPr>
        <a:xfrm>
          <a:off x="16268700" y="168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41422</xdr:rowOff>
    </xdr:from>
    <xdr:ext cx="534377" cy="259045"/>
    <xdr:sp macro="" textlink="">
      <xdr:nvSpPr>
        <xdr:cNvPr id="703" name="積立金該当値テキスト"/>
        <xdr:cNvSpPr txBox="1"/>
      </xdr:nvSpPr>
      <xdr:spPr>
        <a:xfrm>
          <a:off x="16370300" y="166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109192</xdr:rowOff>
    </xdr:from>
    <xdr:to>
      <xdr:col>81</xdr:col>
      <xdr:colOff>101600</xdr:colOff>
      <xdr:row>99</xdr:row>
      <xdr:rowOff>39342</xdr:rowOff>
    </xdr:to>
    <xdr:sp macro="" textlink="">
      <xdr:nvSpPr>
        <xdr:cNvPr id="704" name="楕円 703"/>
        <xdr:cNvSpPr/>
      </xdr:nvSpPr>
      <xdr:spPr>
        <a:xfrm>
          <a:off x="15430500" y="169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30469</xdr:rowOff>
    </xdr:from>
    <xdr:ext cx="469744" cy="259045"/>
    <xdr:sp macro="" textlink="">
      <xdr:nvSpPr>
        <xdr:cNvPr id="705" name="テキスト ボックス 704"/>
        <xdr:cNvSpPr txBox="1"/>
      </xdr:nvSpPr>
      <xdr:spPr>
        <a:xfrm>
          <a:off x="15246428" y="170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100009</xdr:rowOff>
    </xdr:from>
    <xdr:to>
      <xdr:col>76</xdr:col>
      <xdr:colOff>165100</xdr:colOff>
      <xdr:row>99</xdr:row>
      <xdr:rowOff>30159</xdr:rowOff>
    </xdr:to>
    <xdr:sp macro="" textlink="">
      <xdr:nvSpPr>
        <xdr:cNvPr id="706" name="楕円 705"/>
        <xdr:cNvSpPr/>
      </xdr:nvSpPr>
      <xdr:spPr>
        <a:xfrm>
          <a:off x="14541500" y="169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21286</xdr:rowOff>
    </xdr:from>
    <xdr:ext cx="469744" cy="259045"/>
    <xdr:sp macro="" textlink="">
      <xdr:nvSpPr>
        <xdr:cNvPr id="707" name="テキスト ボックス 706"/>
        <xdr:cNvSpPr txBox="1"/>
      </xdr:nvSpPr>
      <xdr:spPr>
        <a:xfrm>
          <a:off x="14357428" y="1699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53391</xdr:rowOff>
    </xdr:from>
    <xdr:to>
      <xdr:col>72</xdr:col>
      <xdr:colOff>38100</xdr:colOff>
      <xdr:row>98</xdr:row>
      <xdr:rowOff>154991</xdr:rowOff>
    </xdr:to>
    <xdr:sp macro="" textlink="">
      <xdr:nvSpPr>
        <xdr:cNvPr id="708" name="楕円 707"/>
        <xdr:cNvSpPr/>
      </xdr:nvSpPr>
      <xdr:spPr>
        <a:xfrm>
          <a:off x="13652500" y="168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xdr:rowOff>
    </xdr:from>
    <xdr:ext cx="534377" cy="259045"/>
    <xdr:sp macro="" textlink="">
      <xdr:nvSpPr>
        <xdr:cNvPr id="709" name="テキスト ボックス 708"/>
        <xdr:cNvSpPr txBox="1"/>
      </xdr:nvSpPr>
      <xdr:spPr>
        <a:xfrm>
          <a:off x="13436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74299</xdr:rowOff>
    </xdr:from>
    <xdr:to>
      <xdr:col>67</xdr:col>
      <xdr:colOff>101600</xdr:colOff>
      <xdr:row>99</xdr:row>
      <xdr:rowOff>4449</xdr:rowOff>
    </xdr:to>
    <xdr:sp macro="" textlink="">
      <xdr:nvSpPr>
        <xdr:cNvPr id="710" name="楕円 709"/>
        <xdr:cNvSpPr/>
      </xdr:nvSpPr>
      <xdr:spPr>
        <a:xfrm>
          <a:off x="127635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167026</xdr:rowOff>
    </xdr:from>
    <xdr:ext cx="534377" cy="259045"/>
    <xdr:sp macro="" textlink="">
      <xdr:nvSpPr>
        <xdr:cNvPr id="711" name="テキスト ボックス 710"/>
        <xdr:cNvSpPr txBox="1"/>
      </xdr:nvSpPr>
      <xdr:spPr>
        <a:xfrm>
          <a:off x="12547111" y="169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132690</xdr:rowOff>
    </xdr:from>
    <xdr:to>
      <xdr:col>116</xdr:col>
      <xdr:colOff>63500</xdr:colOff>
      <xdr:row>37</xdr:row>
      <xdr:rowOff>18085</xdr:rowOff>
    </xdr:to>
    <xdr:cxnSp macro="">
      <xdr:nvCxnSpPr>
        <xdr:cNvPr id="740" name="直線コネクタ 739"/>
        <xdr:cNvCxnSpPr/>
      </xdr:nvCxnSpPr>
      <xdr:spPr>
        <a:xfrm>
          <a:off x="21323300" y="6304890"/>
          <a:ext cx="8382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32466</xdr:rowOff>
    </xdr:from>
    <xdr:ext cx="469744" cy="259045"/>
    <xdr:sp macro="" textlink="">
      <xdr:nvSpPr>
        <xdr:cNvPr id="741" name="投資及び出資金平均値テキスト"/>
        <xdr:cNvSpPr txBox="1"/>
      </xdr:nvSpPr>
      <xdr:spPr>
        <a:xfrm>
          <a:off x="22212300" y="654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62509</xdr:rowOff>
    </xdr:from>
    <xdr:to>
      <xdr:col>111</xdr:col>
      <xdr:colOff>177800</xdr:colOff>
      <xdr:row>36</xdr:row>
      <xdr:rowOff>132690</xdr:rowOff>
    </xdr:to>
    <xdr:cxnSp macro="">
      <xdr:nvCxnSpPr>
        <xdr:cNvPr id="743" name="直線コネクタ 742"/>
        <xdr:cNvCxnSpPr/>
      </xdr:nvCxnSpPr>
      <xdr:spPr>
        <a:xfrm>
          <a:off x="20434300" y="6234709"/>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62509</xdr:rowOff>
    </xdr:from>
    <xdr:to>
      <xdr:col>107</xdr:col>
      <xdr:colOff>50800</xdr:colOff>
      <xdr:row>36</xdr:row>
      <xdr:rowOff>125870</xdr:rowOff>
    </xdr:to>
    <xdr:cxnSp macro="">
      <xdr:nvCxnSpPr>
        <xdr:cNvPr id="746" name="直線コネクタ 745"/>
        <xdr:cNvCxnSpPr/>
      </xdr:nvCxnSpPr>
      <xdr:spPr>
        <a:xfrm flipV="1">
          <a:off x="19545300" y="6234709"/>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125870</xdr:rowOff>
    </xdr:from>
    <xdr:to>
      <xdr:col>102</xdr:col>
      <xdr:colOff>114300</xdr:colOff>
      <xdr:row>38</xdr:row>
      <xdr:rowOff>34277</xdr:rowOff>
    </xdr:to>
    <xdr:cxnSp macro="">
      <xdr:nvCxnSpPr>
        <xdr:cNvPr id="749" name="直線コネクタ 748"/>
        <xdr:cNvCxnSpPr/>
      </xdr:nvCxnSpPr>
      <xdr:spPr>
        <a:xfrm flipV="1">
          <a:off x="18656300" y="6298070"/>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92397</xdr:rowOff>
    </xdr:from>
    <xdr:ext cx="469744" cy="259045"/>
    <xdr:sp macro="" textlink="">
      <xdr:nvSpPr>
        <xdr:cNvPr id="753" name="テキスト ボックス 752"/>
        <xdr:cNvSpPr txBox="1"/>
      </xdr:nvSpPr>
      <xdr:spPr>
        <a:xfrm>
          <a:off x="18421428"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138735</xdr:rowOff>
    </xdr:from>
    <xdr:to>
      <xdr:col>116</xdr:col>
      <xdr:colOff>114300</xdr:colOff>
      <xdr:row>37</xdr:row>
      <xdr:rowOff>68885</xdr:rowOff>
    </xdr:to>
    <xdr:sp macro="" textlink="">
      <xdr:nvSpPr>
        <xdr:cNvPr id="759" name="楕円 758"/>
        <xdr:cNvSpPr/>
      </xdr:nvSpPr>
      <xdr:spPr>
        <a:xfrm>
          <a:off x="221107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161612</xdr:rowOff>
    </xdr:from>
    <xdr:ext cx="469744" cy="259045"/>
    <xdr:sp macro="" textlink="">
      <xdr:nvSpPr>
        <xdr:cNvPr id="760" name="投資及び出資金該当値テキスト"/>
        <xdr:cNvSpPr txBox="1"/>
      </xdr:nvSpPr>
      <xdr:spPr>
        <a:xfrm>
          <a:off x="22212300" y="61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81890</xdr:rowOff>
    </xdr:from>
    <xdr:to>
      <xdr:col>112</xdr:col>
      <xdr:colOff>38100</xdr:colOff>
      <xdr:row>37</xdr:row>
      <xdr:rowOff>12040</xdr:rowOff>
    </xdr:to>
    <xdr:sp macro="" textlink="">
      <xdr:nvSpPr>
        <xdr:cNvPr id="761" name="楕円 760"/>
        <xdr:cNvSpPr/>
      </xdr:nvSpPr>
      <xdr:spPr>
        <a:xfrm>
          <a:off x="212725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28567</xdr:rowOff>
    </xdr:from>
    <xdr:ext cx="534377" cy="259045"/>
    <xdr:sp macro="" textlink="">
      <xdr:nvSpPr>
        <xdr:cNvPr id="762" name="テキスト ボックス 761"/>
        <xdr:cNvSpPr txBox="1"/>
      </xdr:nvSpPr>
      <xdr:spPr>
        <a:xfrm>
          <a:off x="21056111" y="60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11709</xdr:rowOff>
    </xdr:from>
    <xdr:to>
      <xdr:col>107</xdr:col>
      <xdr:colOff>101600</xdr:colOff>
      <xdr:row>36</xdr:row>
      <xdr:rowOff>113309</xdr:rowOff>
    </xdr:to>
    <xdr:sp macro="" textlink="">
      <xdr:nvSpPr>
        <xdr:cNvPr id="763" name="楕円 762"/>
        <xdr:cNvSpPr/>
      </xdr:nvSpPr>
      <xdr:spPr>
        <a:xfrm>
          <a:off x="20383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129836</xdr:rowOff>
    </xdr:from>
    <xdr:ext cx="534377" cy="259045"/>
    <xdr:sp macro="" textlink="">
      <xdr:nvSpPr>
        <xdr:cNvPr id="764" name="テキスト ボックス 763"/>
        <xdr:cNvSpPr txBox="1"/>
      </xdr:nvSpPr>
      <xdr:spPr>
        <a:xfrm>
          <a:off x="20167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75070</xdr:rowOff>
    </xdr:from>
    <xdr:to>
      <xdr:col>102</xdr:col>
      <xdr:colOff>165100</xdr:colOff>
      <xdr:row>37</xdr:row>
      <xdr:rowOff>5220</xdr:rowOff>
    </xdr:to>
    <xdr:sp macro="" textlink="">
      <xdr:nvSpPr>
        <xdr:cNvPr id="765" name="楕円 764"/>
        <xdr:cNvSpPr/>
      </xdr:nvSpPr>
      <xdr:spPr>
        <a:xfrm>
          <a:off x="19494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21747</xdr:rowOff>
    </xdr:from>
    <xdr:ext cx="534377" cy="259045"/>
    <xdr:sp macro="" textlink="">
      <xdr:nvSpPr>
        <xdr:cNvPr id="766" name="テキスト ボックス 765"/>
        <xdr:cNvSpPr txBox="1"/>
      </xdr:nvSpPr>
      <xdr:spPr>
        <a:xfrm>
          <a:off x="19278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154927</xdr:rowOff>
    </xdr:from>
    <xdr:to>
      <xdr:col>98</xdr:col>
      <xdr:colOff>38100</xdr:colOff>
      <xdr:row>38</xdr:row>
      <xdr:rowOff>85077</xdr:rowOff>
    </xdr:to>
    <xdr:sp macro="" textlink="">
      <xdr:nvSpPr>
        <xdr:cNvPr id="767" name="楕円 766"/>
        <xdr:cNvSpPr/>
      </xdr:nvSpPr>
      <xdr:spPr>
        <a:xfrm>
          <a:off x="18605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101604</xdr:rowOff>
    </xdr:from>
    <xdr:ext cx="469744" cy="259045"/>
    <xdr:sp macro="" textlink="">
      <xdr:nvSpPr>
        <xdr:cNvPr id="768" name="テキスト ボックス 767"/>
        <xdr:cNvSpPr txBox="1"/>
      </xdr:nvSpPr>
      <xdr:spPr>
        <a:xfrm>
          <a:off x="18421428" y="62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43447</xdr:rowOff>
    </xdr:from>
    <xdr:ext cx="469744" cy="259045"/>
    <xdr:sp macro="" textlink="">
      <xdr:nvSpPr>
        <xdr:cNvPr id="812" name="テキスト ボックス 811"/>
        <xdr:cNvSpPr txBox="1"/>
      </xdr:nvSpPr>
      <xdr:spPr>
        <a:xfrm>
          <a:off x="18421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91605</xdr:rowOff>
    </xdr:from>
    <xdr:to>
      <xdr:col>116</xdr:col>
      <xdr:colOff>63500</xdr:colOff>
      <xdr:row>77</xdr:row>
      <xdr:rowOff>112610</xdr:rowOff>
    </xdr:to>
    <xdr:cxnSp macro="">
      <xdr:nvCxnSpPr>
        <xdr:cNvPr id="857" name="直線コネクタ 856"/>
        <xdr:cNvCxnSpPr/>
      </xdr:nvCxnSpPr>
      <xdr:spPr>
        <a:xfrm flipV="1">
          <a:off x="21323300" y="13293255"/>
          <a:ext cx="8382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112610</xdr:rowOff>
    </xdr:from>
    <xdr:to>
      <xdr:col>111</xdr:col>
      <xdr:colOff>177800</xdr:colOff>
      <xdr:row>77</xdr:row>
      <xdr:rowOff>134443</xdr:rowOff>
    </xdr:to>
    <xdr:cxnSp macro="">
      <xdr:nvCxnSpPr>
        <xdr:cNvPr id="860" name="直線コネクタ 859"/>
        <xdr:cNvCxnSpPr/>
      </xdr:nvCxnSpPr>
      <xdr:spPr>
        <a:xfrm flipV="1">
          <a:off x="20434300" y="13314260"/>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120193</xdr:rowOff>
    </xdr:from>
    <xdr:to>
      <xdr:col>107</xdr:col>
      <xdr:colOff>50800</xdr:colOff>
      <xdr:row>77</xdr:row>
      <xdr:rowOff>134443</xdr:rowOff>
    </xdr:to>
    <xdr:cxnSp macro="">
      <xdr:nvCxnSpPr>
        <xdr:cNvPr id="863" name="直線コネクタ 862"/>
        <xdr:cNvCxnSpPr/>
      </xdr:nvCxnSpPr>
      <xdr:spPr>
        <a:xfrm>
          <a:off x="19545300" y="133218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120193</xdr:rowOff>
    </xdr:from>
    <xdr:to>
      <xdr:col>102</xdr:col>
      <xdr:colOff>114300</xdr:colOff>
      <xdr:row>78</xdr:row>
      <xdr:rowOff>7569</xdr:rowOff>
    </xdr:to>
    <xdr:cxnSp macro="">
      <xdr:nvCxnSpPr>
        <xdr:cNvPr id="866" name="直線コネクタ 865"/>
        <xdr:cNvCxnSpPr/>
      </xdr:nvCxnSpPr>
      <xdr:spPr>
        <a:xfrm flipV="1">
          <a:off x="18656300" y="1332184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40805</xdr:rowOff>
    </xdr:from>
    <xdr:to>
      <xdr:col>116</xdr:col>
      <xdr:colOff>114300</xdr:colOff>
      <xdr:row>77</xdr:row>
      <xdr:rowOff>142405</xdr:rowOff>
    </xdr:to>
    <xdr:sp macro="" textlink="">
      <xdr:nvSpPr>
        <xdr:cNvPr id="876" name="楕円 875"/>
        <xdr:cNvSpPr/>
      </xdr:nvSpPr>
      <xdr:spPr>
        <a:xfrm>
          <a:off x="22110700" y="132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19232</xdr:rowOff>
    </xdr:from>
    <xdr:ext cx="534377" cy="259045"/>
    <xdr:sp macro="" textlink="">
      <xdr:nvSpPr>
        <xdr:cNvPr id="877" name="繰出金該当値テキスト"/>
        <xdr:cNvSpPr txBox="1"/>
      </xdr:nvSpPr>
      <xdr:spPr>
        <a:xfrm>
          <a:off x="22212300" y="132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61810</xdr:rowOff>
    </xdr:from>
    <xdr:to>
      <xdr:col>112</xdr:col>
      <xdr:colOff>38100</xdr:colOff>
      <xdr:row>77</xdr:row>
      <xdr:rowOff>163410</xdr:rowOff>
    </xdr:to>
    <xdr:sp macro="" textlink="">
      <xdr:nvSpPr>
        <xdr:cNvPr id="878" name="楕円 877"/>
        <xdr:cNvSpPr/>
      </xdr:nvSpPr>
      <xdr:spPr>
        <a:xfrm>
          <a:off x="21272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154537</xdr:rowOff>
    </xdr:from>
    <xdr:ext cx="534377" cy="259045"/>
    <xdr:sp macro="" textlink="">
      <xdr:nvSpPr>
        <xdr:cNvPr id="879" name="テキスト ボックス 878"/>
        <xdr:cNvSpPr txBox="1"/>
      </xdr:nvSpPr>
      <xdr:spPr>
        <a:xfrm>
          <a:off x="21056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83643</xdr:rowOff>
    </xdr:from>
    <xdr:to>
      <xdr:col>107</xdr:col>
      <xdr:colOff>101600</xdr:colOff>
      <xdr:row>78</xdr:row>
      <xdr:rowOff>13793</xdr:rowOff>
    </xdr:to>
    <xdr:sp macro="" textlink="">
      <xdr:nvSpPr>
        <xdr:cNvPr id="880" name="楕円 879"/>
        <xdr:cNvSpPr/>
      </xdr:nvSpPr>
      <xdr:spPr>
        <a:xfrm>
          <a:off x="20383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4920</xdr:rowOff>
    </xdr:from>
    <xdr:ext cx="534377" cy="259045"/>
    <xdr:sp macro="" textlink="">
      <xdr:nvSpPr>
        <xdr:cNvPr id="881" name="テキスト ボックス 880"/>
        <xdr:cNvSpPr txBox="1"/>
      </xdr:nvSpPr>
      <xdr:spPr>
        <a:xfrm>
          <a:off x="20167111" y="13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69393</xdr:rowOff>
    </xdr:from>
    <xdr:to>
      <xdr:col>102</xdr:col>
      <xdr:colOff>165100</xdr:colOff>
      <xdr:row>77</xdr:row>
      <xdr:rowOff>170993</xdr:rowOff>
    </xdr:to>
    <xdr:sp macro="" textlink="">
      <xdr:nvSpPr>
        <xdr:cNvPr id="882" name="楕円 881"/>
        <xdr:cNvSpPr/>
      </xdr:nvSpPr>
      <xdr:spPr>
        <a:xfrm>
          <a:off x="194945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162120</xdr:rowOff>
    </xdr:from>
    <xdr:ext cx="534377" cy="259045"/>
    <xdr:sp macro="" textlink="">
      <xdr:nvSpPr>
        <xdr:cNvPr id="883" name="テキスト ボックス 882"/>
        <xdr:cNvSpPr txBox="1"/>
      </xdr:nvSpPr>
      <xdr:spPr>
        <a:xfrm>
          <a:off x="19278111" y="133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128219</xdr:rowOff>
    </xdr:from>
    <xdr:to>
      <xdr:col>98</xdr:col>
      <xdr:colOff>38100</xdr:colOff>
      <xdr:row>78</xdr:row>
      <xdr:rowOff>58369</xdr:rowOff>
    </xdr:to>
    <xdr:sp macro="" textlink="">
      <xdr:nvSpPr>
        <xdr:cNvPr id="884" name="楕円 883"/>
        <xdr:cNvSpPr/>
      </xdr:nvSpPr>
      <xdr:spPr>
        <a:xfrm>
          <a:off x="18605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49496</xdr:rowOff>
    </xdr:from>
    <xdr:ext cx="534377" cy="259045"/>
    <xdr:sp macro="" textlink="">
      <xdr:nvSpPr>
        <xdr:cNvPr id="885" name="テキスト ボックス 884"/>
        <xdr:cNvSpPr txBox="1"/>
      </xdr:nvSpPr>
      <xdr:spPr>
        <a:xfrm>
          <a:off x="18389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人件費、物件費、補助費等、</a:t>
          </a:r>
          <a:r>
            <a:rPr kumimoji="1" lang="ja-JP" altLang="en-US" sz="1100">
              <a:solidFill>
                <a:schemeClr val="dk1"/>
              </a:solidFill>
              <a:effectLst/>
              <a:latin typeface="+mn-lt"/>
              <a:ea typeface="+mn-ea"/>
              <a:cs typeface="+mn-cs"/>
            </a:rPr>
            <a:t>普通建設事業費、積立金、</a:t>
          </a:r>
          <a:r>
            <a:rPr kumimoji="1" lang="ja-JP" altLang="ja-JP" sz="1100">
              <a:solidFill>
                <a:schemeClr val="dk1"/>
              </a:solidFill>
              <a:effectLst/>
              <a:latin typeface="+mn-lt"/>
              <a:ea typeface="+mn-ea"/>
              <a:cs typeface="+mn-cs"/>
            </a:rPr>
            <a:t>投資及び出資金は、類似団体内平均値を上回っているが、それ以外の費目については下回っている。また、前年度から住民一人当たりのコストが顕著に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したのは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金で</a:t>
          </a:r>
          <a:r>
            <a:rPr kumimoji="1" lang="ja-JP" altLang="en-US" sz="1100">
              <a:solidFill>
                <a:schemeClr val="dk1"/>
              </a:solidFill>
              <a:effectLst/>
              <a:latin typeface="+mn-lt"/>
              <a:ea typeface="+mn-ea"/>
              <a:cs typeface="+mn-cs"/>
            </a:rPr>
            <a:t>あり、減少したのは、維持補修費、扶助費である。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人件費は、定年退職者数</a:t>
          </a:r>
          <a:r>
            <a:rPr kumimoji="1" lang="ja-JP" altLang="en-US" sz="1100">
              <a:solidFill>
                <a:schemeClr val="dk1"/>
              </a:solidFill>
              <a:effectLst/>
              <a:latin typeface="+mn-lt"/>
              <a:ea typeface="+mn-ea"/>
              <a:cs typeface="+mn-cs"/>
            </a:rPr>
            <a:t>が減少したことにより対</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全国、県、類似団体内平均と比較して高い水準である。物件費は、主に委託料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エコ・プラント姫の沢運転管理業務委託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市営住宅の</a:t>
          </a:r>
          <a:r>
            <a:rPr kumimoji="1" lang="ja-JP" altLang="en-US" sz="1100">
              <a:solidFill>
                <a:schemeClr val="dk1"/>
              </a:solidFill>
              <a:effectLst/>
              <a:latin typeface="+mn-lt"/>
              <a:ea typeface="+mn-ea"/>
              <a:cs typeface="+mn-cs"/>
            </a:rPr>
            <a:t>解体工事など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a:t>
          </a:r>
          <a:r>
            <a:rPr kumimoji="1" lang="ja-JP" altLang="en-US" sz="1100">
              <a:solidFill>
                <a:schemeClr val="dk1"/>
              </a:solidFill>
              <a:effectLst/>
              <a:latin typeface="+mn-lt"/>
              <a:ea typeface="+mn-ea"/>
              <a:cs typeface="+mn-cs"/>
            </a:rPr>
            <a:t>よる。普通建設事業費の大幅な増加要因は、南熱海支所・消防署南熱海出張所の改築工事（</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）、認定こども園工事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、姫の沢整備事業の皆増によるものである。</a:t>
          </a:r>
          <a:r>
            <a:rPr kumimoji="1" lang="ja-JP" altLang="ja-JP" sz="1100">
              <a:solidFill>
                <a:schemeClr val="dk1"/>
              </a:solidFill>
              <a:effectLst/>
              <a:latin typeface="+mn-lt"/>
              <a:ea typeface="+mn-ea"/>
              <a:cs typeface="+mn-cs"/>
            </a:rPr>
            <a:t>扶助費は、国の臨時福祉給付金</a:t>
          </a:r>
          <a:r>
            <a:rPr kumimoji="1" lang="ja-JP" altLang="en-US" sz="1100">
              <a:solidFill>
                <a:schemeClr val="dk1"/>
              </a:solidFill>
              <a:effectLst/>
              <a:latin typeface="+mn-lt"/>
              <a:ea typeface="+mn-ea"/>
              <a:cs typeface="+mn-cs"/>
            </a:rPr>
            <a:t>事業等により増加傾向であったが平成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年度で事業が終了したことや、生活保護費が減少したことが要因である。</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小中学校の工事等が減少したことによるものである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積立金の増加は、財政調整基金、文化振興基金の積立金によるものである。</a:t>
          </a:r>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元金償還額を上回らない額の借入れに努めたこと</a:t>
          </a:r>
          <a:r>
            <a:rPr kumimoji="1" lang="ja-JP" altLang="ja-JP"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横ばいに</a:t>
          </a:r>
          <a:r>
            <a:rPr lang="ja-JP" altLang="ja-JP"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繰出金の増加は、</a:t>
          </a:r>
          <a:r>
            <a:rPr lang="ja-JP" altLang="ja-JP" sz="1100">
              <a:solidFill>
                <a:schemeClr val="dk1"/>
              </a:solidFill>
              <a:effectLst/>
              <a:latin typeface="+mn-lt"/>
              <a:ea typeface="+mn-ea"/>
              <a:cs typeface="+mn-cs"/>
            </a:rPr>
            <a:t>後期高齢者医療事業特別会計、介護保険事業特別会計</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給付費が伸びている</a:t>
          </a:r>
          <a:r>
            <a:rPr lang="ja-JP" altLang="en-US" sz="1100">
              <a:solidFill>
                <a:schemeClr val="dk1"/>
              </a:solidFill>
              <a:effectLst/>
              <a:latin typeface="+mn-lt"/>
              <a:ea typeface="+mn-ea"/>
              <a:cs typeface="+mn-cs"/>
            </a:rPr>
            <a:t>ことが要因で</a:t>
          </a:r>
          <a:r>
            <a:rPr lang="ja-JP" altLang="ja-JP" sz="1100">
              <a:solidFill>
                <a:schemeClr val="dk1"/>
              </a:solidFill>
              <a:effectLst/>
              <a:latin typeface="+mn-lt"/>
              <a:ea typeface="+mn-ea"/>
              <a:cs typeface="+mn-cs"/>
            </a:rPr>
            <a:t>あり、今後もこの傾向は続くと予想される。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132319</xdr:rowOff>
    </xdr:from>
    <xdr:to>
      <xdr:col>24</xdr:col>
      <xdr:colOff>63500</xdr:colOff>
      <xdr:row>37</xdr:row>
      <xdr:rowOff>139831</xdr:rowOff>
    </xdr:to>
    <xdr:cxnSp macro="">
      <xdr:nvCxnSpPr>
        <xdr:cNvPr id="62" name="直線コネクタ 61"/>
        <xdr:cNvCxnSpPr/>
      </xdr:nvCxnSpPr>
      <xdr:spPr>
        <a:xfrm flipV="1">
          <a:off x="3797300" y="6475969"/>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133234</xdr:rowOff>
    </xdr:from>
    <xdr:to>
      <xdr:col>19</xdr:col>
      <xdr:colOff>177800</xdr:colOff>
      <xdr:row>37</xdr:row>
      <xdr:rowOff>139831</xdr:rowOff>
    </xdr:to>
    <xdr:cxnSp macro="">
      <xdr:nvCxnSpPr>
        <xdr:cNvPr id="65" name="直線コネクタ 64"/>
        <xdr:cNvCxnSpPr/>
      </xdr:nvCxnSpPr>
      <xdr:spPr>
        <a:xfrm>
          <a:off x="2908300" y="6476884"/>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113509</xdr:rowOff>
    </xdr:from>
    <xdr:to>
      <xdr:col>15</xdr:col>
      <xdr:colOff>50800</xdr:colOff>
      <xdr:row>37</xdr:row>
      <xdr:rowOff>133234</xdr:rowOff>
    </xdr:to>
    <xdr:cxnSp macro="">
      <xdr:nvCxnSpPr>
        <xdr:cNvPr id="68" name="直線コネクタ 67"/>
        <xdr:cNvCxnSpPr/>
      </xdr:nvCxnSpPr>
      <xdr:spPr>
        <a:xfrm>
          <a:off x="2019300" y="645715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94829</xdr:rowOff>
    </xdr:from>
    <xdr:to>
      <xdr:col>10</xdr:col>
      <xdr:colOff>114300</xdr:colOff>
      <xdr:row>37</xdr:row>
      <xdr:rowOff>113509</xdr:rowOff>
    </xdr:to>
    <xdr:cxnSp macro="">
      <xdr:nvCxnSpPr>
        <xdr:cNvPr id="71" name="直線コネクタ 70"/>
        <xdr:cNvCxnSpPr/>
      </xdr:nvCxnSpPr>
      <xdr:spPr>
        <a:xfrm>
          <a:off x="1130300" y="6438479"/>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157976</xdr:rowOff>
    </xdr:from>
    <xdr:ext cx="469744" cy="259045"/>
    <xdr:sp macro="" textlink="">
      <xdr:nvSpPr>
        <xdr:cNvPr id="75" name="テキスト ボックス 74"/>
        <xdr:cNvSpPr txBox="1"/>
      </xdr:nvSpPr>
      <xdr:spPr>
        <a:xfrm>
          <a:off x="895428" y="61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81519</xdr:rowOff>
    </xdr:from>
    <xdr:to>
      <xdr:col>24</xdr:col>
      <xdr:colOff>114300</xdr:colOff>
      <xdr:row>38</xdr:row>
      <xdr:rowOff>11669</xdr:rowOff>
    </xdr:to>
    <xdr:sp macro="" textlink="">
      <xdr:nvSpPr>
        <xdr:cNvPr id="81" name="楕円 80"/>
        <xdr:cNvSpPr/>
      </xdr:nvSpPr>
      <xdr:spPr>
        <a:xfrm>
          <a:off x="4584700" y="64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35061</xdr:rowOff>
    </xdr:from>
    <xdr:ext cx="469744" cy="259045"/>
    <xdr:sp macro="" textlink="">
      <xdr:nvSpPr>
        <xdr:cNvPr id="82" name="議会費該当値テキスト"/>
        <xdr:cNvSpPr txBox="1"/>
      </xdr:nvSpPr>
      <xdr:spPr>
        <a:xfrm>
          <a:off x="4686300" y="6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89031</xdr:rowOff>
    </xdr:from>
    <xdr:to>
      <xdr:col>20</xdr:col>
      <xdr:colOff>38100</xdr:colOff>
      <xdr:row>38</xdr:row>
      <xdr:rowOff>19180</xdr:rowOff>
    </xdr:to>
    <xdr:sp macro="" textlink="">
      <xdr:nvSpPr>
        <xdr:cNvPr id="83" name="楕円 82"/>
        <xdr:cNvSpPr/>
      </xdr:nvSpPr>
      <xdr:spPr>
        <a:xfrm>
          <a:off x="3746500" y="6432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10308</xdr:rowOff>
    </xdr:from>
    <xdr:ext cx="469744" cy="259045"/>
    <xdr:sp macro="" textlink="">
      <xdr:nvSpPr>
        <xdr:cNvPr id="84" name="テキスト ボックス 83"/>
        <xdr:cNvSpPr txBox="1"/>
      </xdr:nvSpPr>
      <xdr:spPr>
        <a:xfrm>
          <a:off x="3562428" y="652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82434</xdr:rowOff>
    </xdr:from>
    <xdr:to>
      <xdr:col>15</xdr:col>
      <xdr:colOff>101600</xdr:colOff>
      <xdr:row>38</xdr:row>
      <xdr:rowOff>12584</xdr:rowOff>
    </xdr:to>
    <xdr:sp macro="" textlink="">
      <xdr:nvSpPr>
        <xdr:cNvPr id="85" name="楕円 84"/>
        <xdr:cNvSpPr/>
      </xdr:nvSpPr>
      <xdr:spPr>
        <a:xfrm>
          <a:off x="2857500" y="64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3711</xdr:rowOff>
    </xdr:from>
    <xdr:ext cx="469744" cy="259045"/>
    <xdr:sp macro="" textlink="">
      <xdr:nvSpPr>
        <xdr:cNvPr id="86" name="テキスト ボックス 85"/>
        <xdr:cNvSpPr txBox="1"/>
      </xdr:nvSpPr>
      <xdr:spPr>
        <a:xfrm>
          <a:off x="2673428" y="65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62709</xdr:rowOff>
    </xdr:from>
    <xdr:to>
      <xdr:col>10</xdr:col>
      <xdr:colOff>165100</xdr:colOff>
      <xdr:row>37</xdr:row>
      <xdr:rowOff>164309</xdr:rowOff>
    </xdr:to>
    <xdr:sp macro="" textlink="">
      <xdr:nvSpPr>
        <xdr:cNvPr id="87" name="楕円 86"/>
        <xdr:cNvSpPr/>
      </xdr:nvSpPr>
      <xdr:spPr>
        <a:xfrm>
          <a:off x="1968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155436</xdr:rowOff>
    </xdr:from>
    <xdr:ext cx="469744" cy="259045"/>
    <xdr:sp macro="" textlink="">
      <xdr:nvSpPr>
        <xdr:cNvPr id="88" name="テキスト ボックス 87"/>
        <xdr:cNvSpPr txBox="1"/>
      </xdr:nvSpPr>
      <xdr:spPr>
        <a:xfrm>
          <a:off x="1784428" y="649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44029</xdr:rowOff>
    </xdr:from>
    <xdr:to>
      <xdr:col>6</xdr:col>
      <xdr:colOff>38100</xdr:colOff>
      <xdr:row>37</xdr:row>
      <xdr:rowOff>145629</xdr:rowOff>
    </xdr:to>
    <xdr:sp macro="" textlink="">
      <xdr:nvSpPr>
        <xdr:cNvPr id="89" name="楕円 88"/>
        <xdr:cNvSpPr/>
      </xdr:nvSpPr>
      <xdr:spPr>
        <a:xfrm>
          <a:off x="1079500" y="63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136756</xdr:rowOff>
    </xdr:from>
    <xdr:ext cx="469744" cy="259045"/>
    <xdr:sp macro="" textlink="">
      <xdr:nvSpPr>
        <xdr:cNvPr id="90" name="テキスト ボックス 89"/>
        <xdr:cNvSpPr txBox="1"/>
      </xdr:nvSpPr>
      <xdr:spPr>
        <a:xfrm>
          <a:off x="895428" y="64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162183</xdr:rowOff>
    </xdr:from>
    <xdr:to>
      <xdr:col>24</xdr:col>
      <xdr:colOff>63500</xdr:colOff>
      <xdr:row>58</xdr:row>
      <xdr:rowOff>28482</xdr:rowOff>
    </xdr:to>
    <xdr:cxnSp macro="">
      <xdr:nvCxnSpPr>
        <xdr:cNvPr id="119" name="直線コネクタ 118"/>
        <xdr:cNvCxnSpPr/>
      </xdr:nvCxnSpPr>
      <xdr:spPr>
        <a:xfrm flipV="1">
          <a:off x="3797300" y="9934833"/>
          <a:ext cx="8382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6704</xdr:rowOff>
    </xdr:from>
    <xdr:to>
      <xdr:col>19</xdr:col>
      <xdr:colOff>177800</xdr:colOff>
      <xdr:row>58</xdr:row>
      <xdr:rowOff>28482</xdr:rowOff>
    </xdr:to>
    <xdr:cxnSp macro="">
      <xdr:nvCxnSpPr>
        <xdr:cNvPr id="122" name="直線コネクタ 121"/>
        <xdr:cNvCxnSpPr/>
      </xdr:nvCxnSpPr>
      <xdr:spPr>
        <a:xfrm>
          <a:off x="2908300" y="9950804"/>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132670</xdr:rowOff>
    </xdr:from>
    <xdr:to>
      <xdr:col>15</xdr:col>
      <xdr:colOff>50800</xdr:colOff>
      <xdr:row>58</xdr:row>
      <xdr:rowOff>6704</xdr:rowOff>
    </xdr:to>
    <xdr:cxnSp macro="">
      <xdr:nvCxnSpPr>
        <xdr:cNvPr id="125" name="直線コネクタ 124"/>
        <xdr:cNvCxnSpPr/>
      </xdr:nvCxnSpPr>
      <xdr:spPr>
        <a:xfrm>
          <a:off x="2019300" y="9905320"/>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91134</xdr:rowOff>
    </xdr:from>
    <xdr:to>
      <xdr:col>10</xdr:col>
      <xdr:colOff>114300</xdr:colOff>
      <xdr:row>57</xdr:row>
      <xdr:rowOff>132670</xdr:rowOff>
    </xdr:to>
    <xdr:cxnSp macro="">
      <xdr:nvCxnSpPr>
        <xdr:cNvPr id="128" name="直線コネクタ 127"/>
        <xdr:cNvCxnSpPr/>
      </xdr:nvCxnSpPr>
      <xdr:spPr>
        <a:xfrm>
          <a:off x="1130300" y="9863784"/>
          <a:ext cx="8890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145697</xdr:rowOff>
    </xdr:from>
    <xdr:ext cx="534377" cy="259045"/>
    <xdr:sp macro="" textlink="">
      <xdr:nvSpPr>
        <xdr:cNvPr id="132" name="テキスト ボックス 131"/>
        <xdr:cNvSpPr txBox="1"/>
      </xdr:nvSpPr>
      <xdr:spPr>
        <a:xfrm>
          <a:off x="863111" y="95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111383</xdr:rowOff>
    </xdr:from>
    <xdr:to>
      <xdr:col>24</xdr:col>
      <xdr:colOff>114300</xdr:colOff>
      <xdr:row>58</xdr:row>
      <xdr:rowOff>41533</xdr:rowOff>
    </xdr:to>
    <xdr:sp macro="" textlink="">
      <xdr:nvSpPr>
        <xdr:cNvPr id="138" name="楕円 137"/>
        <xdr:cNvSpPr/>
      </xdr:nvSpPr>
      <xdr:spPr>
        <a:xfrm>
          <a:off x="4584700" y="98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26310</xdr:rowOff>
    </xdr:from>
    <xdr:ext cx="534377" cy="259045"/>
    <xdr:sp macro="" textlink="">
      <xdr:nvSpPr>
        <xdr:cNvPr id="139" name="総務費該当値テキスト"/>
        <xdr:cNvSpPr txBox="1"/>
      </xdr:nvSpPr>
      <xdr:spPr>
        <a:xfrm>
          <a:off x="4686300" y="97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149132</xdr:rowOff>
    </xdr:from>
    <xdr:to>
      <xdr:col>20</xdr:col>
      <xdr:colOff>38100</xdr:colOff>
      <xdr:row>58</xdr:row>
      <xdr:rowOff>79282</xdr:rowOff>
    </xdr:to>
    <xdr:sp macro="" textlink="">
      <xdr:nvSpPr>
        <xdr:cNvPr id="140" name="楕円 139"/>
        <xdr:cNvSpPr/>
      </xdr:nvSpPr>
      <xdr:spPr>
        <a:xfrm>
          <a:off x="3746500" y="9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70409</xdr:rowOff>
    </xdr:from>
    <xdr:ext cx="534377" cy="259045"/>
    <xdr:sp macro="" textlink="">
      <xdr:nvSpPr>
        <xdr:cNvPr id="141" name="テキスト ボックス 140"/>
        <xdr:cNvSpPr txBox="1"/>
      </xdr:nvSpPr>
      <xdr:spPr>
        <a:xfrm>
          <a:off x="3530111" y="100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127354</xdr:rowOff>
    </xdr:from>
    <xdr:to>
      <xdr:col>15</xdr:col>
      <xdr:colOff>101600</xdr:colOff>
      <xdr:row>58</xdr:row>
      <xdr:rowOff>57504</xdr:rowOff>
    </xdr:to>
    <xdr:sp macro="" textlink="">
      <xdr:nvSpPr>
        <xdr:cNvPr id="142" name="楕円 141"/>
        <xdr:cNvSpPr/>
      </xdr:nvSpPr>
      <xdr:spPr>
        <a:xfrm>
          <a:off x="2857500" y="99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48631</xdr:rowOff>
    </xdr:from>
    <xdr:ext cx="534377" cy="259045"/>
    <xdr:sp macro="" textlink="">
      <xdr:nvSpPr>
        <xdr:cNvPr id="143" name="テキスト ボックス 142"/>
        <xdr:cNvSpPr txBox="1"/>
      </xdr:nvSpPr>
      <xdr:spPr>
        <a:xfrm>
          <a:off x="2641111" y="99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81870</xdr:rowOff>
    </xdr:from>
    <xdr:to>
      <xdr:col>10</xdr:col>
      <xdr:colOff>165100</xdr:colOff>
      <xdr:row>58</xdr:row>
      <xdr:rowOff>12020</xdr:rowOff>
    </xdr:to>
    <xdr:sp macro="" textlink="">
      <xdr:nvSpPr>
        <xdr:cNvPr id="144" name="楕円 143"/>
        <xdr:cNvSpPr/>
      </xdr:nvSpPr>
      <xdr:spPr>
        <a:xfrm>
          <a:off x="1968500" y="98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3147</xdr:rowOff>
    </xdr:from>
    <xdr:ext cx="534377" cy="259045"/>
    <xdr:sp macro="" textlink="">
      <xdr:nvSpPr>
        <xdr:cNvPr id="145" name="テキスト ボックス 144"/>
        <xdr:cNvSpPr txBox="1"/>
      </xdr:nvSpPr>
      <xdr:spPr>
        <a:xfrm>
          <a:off x="1752111" y="99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40334</xdr:rowOff>
    </xdr:from>
    <xdr:to>
      <xdr:col>6</xdr:col>
      <xdr:colOff>38100</xdr:colOff>
      <xdr:row>57</xdr:row>
      <xdr:rowOff>141934</xdr:rowOff>
    </xdr:to>
    <xdr:sp macro="" textlink="">
      <xdr:nvSpPr>
        <xdr:cNvPr id="146" name="楕円 145"/>
        <xdr:cNvSpPr/>
      </xdr:nvSpPr>
      <xdr:spPr>
        <a:xfrm>
          <a:off x="1079500" y="98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133061</xdr:rowOff>
    </xdr:from>
    <xdr:ext cx="534377" cy="259045"/>
    <xdr:sp macro="" textlink="">
      <xdr:nvSpPr>
        <xdr:cNvPr id="147" name="テキスト ボックス 146"/>
        <xdr:cNvSpPr txBox="1"/>
      </xdr:nvSpPr>
      <xdr:spPr>
        <a:xfrm>
          <a:off x="863111" y="99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143411</xdr:rowOff>
    </xdr:from>
    <xdr:to>
      <xdr:col>24</xdr:col>
      <xdr:colOff>63500</xdr:colOff>
      <xdr:row>77</xdr:row>
      <xdr:rowOff>143827</xdr:rowOff>
    </xdr:to>
    <xdr:cxnSp macro="">
      <xdr:nvCxnSpPr>
        <xdr:cNvPr id="177" name="直線コネクタ 176"/>
        <xdr:cNvCxnSpPr/>
      </xdr:nvCxnSpPr>
      <xdr:spPr>
        <a:xfrm flipV="1">
          <a:off x="3797300" y="13345061"/>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143827</xdr:rowOff>
    </xdr:from>
    <xdr:to>
      <xdr:col>19</xdr:col>
      <xdr:colOff>177800</xdr:colOff>
      <xdr:row>77</xdr:row>
      <xdr:rowOff>167098</xdr:rowOff>
    </xdr:to>
    <xdr:cxnSp macro="">
      <xdr:nvCxnSpPr>
        <xdr:cNvPr id="180" name="直線コネクタ 179"/>
        <xdr:cNvCxnSpPr/>
      </xdr:nvCxnSpPr>
      <xdr:spPr>
        <a:xfrm flipV="1">
          <a:off x="2908300" y="1334547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167098</xdr:rowOff>
    </xdr:from>
    <xdr:to>
      <xdr:col>15</xdr:col>
      <xdr:colOff>50800</xdr:colOff>
      <xdr:row>78</xdr:row>
      <xdr:rowOff>7699</xdr:rowOff>
    </xdr:to>
    <xdr:cxnSp macro="">
      <xdr:nvCxnSpPr>
        <xdr:cNvPr id="183" name="直線コネクタ 182"/>
        <xdr:cNvCxnSpPr/>
      </xdr:nvCxnSpPr>
      <xdr:spPr>
        <a:xfrm flipV="1">
          <a:off x="2019300" y="13368748"/>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7699</xdr:rowOff>
    </xdr:from>
    <xdr:to>
      <xdr:col>10</xdr:col>
      <xdr:colOff>114300</xdr:colOff>
      <xdr:row>78</xdr:row>
      <xdr:rowOff>32060</xdr:rowOff>
    </xdr:to>
    <xdr:cxnSp macro="">
      <xdr:nvCxnSpPr>
        <xdr:cNvPr id="186" name="直線コネクタ 185"/>
        <xdr:cNvCxnSpPr/>
      </xdr:nvCxnSpPr>
      <xdr:spPr>
        <a:xfrm flipV="1">
          <a:off x="1130300" y="13380799"/>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87530</xdr:rowOff>
    </xdr:from>
    <xdr:ext cx="599010" cy="259045"/>
    <xdr:sp macro="" textlink="">
      <xdr:nvSpPr>
        <xdr:cNvPr id="190" name="テキスト ボックス 189"/>
        <xdr:cNvSpPr txBox="1"/>
      </xdr:nvSpPr>
      <xdr:spPr>
        <a:xfrm>
          <a:off x="830795" y="129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92611</xdr:rowOff>
    </xdr:from>
    <xdr:to>
      <xdr:col>24</xdr:col>
      <xdr:colOff>114300</xdr:colOff>
      <xdr:row>78</xdr:row>
      <xdr:rowOff>22761</xdr:rowOff>
    </xdr:to>
    <xdr:sp macro="" textlink="">
      <xdr:nvSpPr>
        <xdr:cNvPr id="196" name="楕円 195"/>
        <xdr:cNvSpPr/>
      </xdr:nvSpPr>
      <xdr:spPr>
        <a:xfrm>
          <a:off x="4584700" y="132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71038</xdr:rowOff>
    </xdr:from>
    <xdr:ext cx="599010" cy="259045"/>
    <xdr:sp macro="" textlink="">
      <xdr:nvSpPr>
        <xdr:cNvPr id="197" name="民生費該当値テキスト"/>
        <xdr:cNvSpPr txBox="1"/>
      </xdr:nvSpPr>
      <xdr:spPr>
        <a:xfrm>
          <a:off x="4686300" y="1327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93027</xdr:rowOff>
    </xdr:from>
    <xdr:to>
      <xdr:col>20</xdr:col>
      <xdr:colOff>38100</xdr:colOff>
      <xdr:row>78</xdr:row>
      <xdr:rowOff>23177</xdr:rowOff>
    </xdr:to>
    <xdr:sp macro="" textlink="">
      <xdr:nvSpPr>
        <xdr:cNvPr id="198" name="楕円 197"/>
        <xdr:cNvSpPr/>
      </xdr:nvSpPr>
      <xdr:spPr>
        <a:xfrm>
          <a:off x="3746500" y="132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14304</xdr:rowOff>
    </xdr:from>
    <xdr:ext cx="599010" cy="259045"/>
    <xdr:sp macro="" textlink="">
      <xdr:nvSpPr>
        <xdr:cNvPr id="199" name="テキスト ボックス 198"/>
        <xdr:cNvSpPr txBox="1"/>
      </xdr:nvSpPr>
      <xdr:spPr>
        <a:xfrm>
          <a:off x="3497795" y="1338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116298</xdr:rowOff>
    </xdr:from>
    <xdr:to>
      <xdr:col>15</xdr:col>
      <xdr:colOff>101600</xdr:colOff>
      <xdr:row>78</xdr:row>
      <xdr:rowOff>46448</xdr:rowOff>
    </xdr:to>
    <xdr:sp macro="" textlink="">
      <xdr:nvSpPr>
        <xdr:cNvPr id="200" name="楕円 199"/>
        <xdr:cNvSpPr/>
      </xdr:nvSpPr>
      <xdr:spPr>
        <a:xfrm>
          <a:off x="2857500" y="133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37575</xdr:rowOff>
    </xdr:from>
    <xdr:ext cx="599010" cy="259045"/>
    <xdr:sp macro="" textlink="">
      <xdr:nvSpPr>
        <xdr:cNvPr id="201" name="テキスト ボックス 200"/>
        <xdr:cNvSpPr txBox="1"/>
      </xdr:nvSpPr>
      <xdr:spPr>
        <a:xfrm>
          <a:off x="2608795" y="134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128349</xdr:rowOff>
    </xdr:from>
    <xdr:to>
      <xdr:col>10</xdr:col>
      <xdr:colOff>165100</xdr:colOff>
      <xdr:row>78</xdr:row>
      <xdr:rowOff>58499</xdr:rowOff>
    </xdr:to>
    <xdr:sp macro="" textlink="">
      <xdr:nvSpPr>
        <xdr:cNvPr id="202" name="楕円 201"/>
        <xdr:cNvSpPr/>
      </xdr:nvSpPr>
      <xdr:spPr>
        <a:xfrm>
          <a:off x="1968500" y="133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49626</xdr:rowOff>
    </xdr:from>
    <xdr:ext cx="599010" cy="259045"/>
    <xdr:sp macro="" textlink="">
      <xdr:nvSpPr>
        <xdr:cNvPr id="203" name="テキスト ボックス 202"/>
        <xdr:cNvSpPr txBox="1"/>
      </xdr:nvSpPr>
      <xdr:spPr>
        <a:xfrm>
          <a:off x="1719795" y="1342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152710</xdr:rowOff>
    </xdr:from>
    <xdr:to>
      <xdr:col>6</xdr:col>
      <xdr:colOff>38100</xdr:colOff>
      <xdr:row>78</xdr:row>
      <xdr:rowOff>82860</xdr:rowOff>
    </xdr:to>
    <xdr:sp macro="" textlink="">
      <xdr:nvSpPr>
        <xdr:cNvPr id="204" name="楕円 203"/>
        <xdr:cNvSpPr/>
      </xdr:nvSpPr>
      <xdr:spPr>
        <a:xfrm>
          <a:off x="1079500" y="133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73987</xdr:rowOff>
    </xdr:from>
    <xdr:ext cx="599010" cy="259045"/>
    <xdr:sp macro="" textlink="">
      <xdr:nvSpPr>
        <xdr:cNvPr id="205" name="テキスト ボックス 204"/>
        <xdr:cNvSpPr txBox="1"/>
      </xdr:nvSpPr>
      <xdr:spPr>
        <a:xfrm>
          <a:off x="830795" y="13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65367</xdr:rowOff>
    </xdr:from>
    <xdr:to>
      <xdr:col>24</xdr:col>
      <xdr:colOff>63500</xdr:colOff>
      <xdr:row>96</xdr:row>
      <xdr:rowOff>109578</xdr:rowOff>
    </xdr:to>
    <xdr:cxnSp macro="">
      <xdr:nvCxnSpPr>
        <xdr:cNvPr id="234" name="直線コネクタ 233"/>
        <xdr:cNvCxnSpPr/>
      </xdr:nvCxnSpPr>
      <xdr:spPr>
        <a:xfrm>
          <a:off x="3797300" y="16524567"/>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65367</xdr:rowOff>
    </xdr:from>
    <xdr:to>
      <xdr:col>19</xdr:col>
      <xdr:colOff>177800</xdr:colOff>
      <xdr:row>96</xdr:row>
      <xdr:rowOff>115224</xdr:rowOff>
    </xdr:to>
    <xdr:cxnSp macro="">
      <xdr:nvCxnSpPr>
        <xdr:cNvPr id="237" name="直線コネクタ 236"/>
        <xdr:cNvCxnSpPr/>
      </xdr:nvCxnSpPr>
      <xdr:spPr>
        <a:xfrm flipV="1">
          <a:off x="2908300" y="16524567"/>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115224</xdr:rowOff>
    </xdr:from>
    <xdr:to>
      <xdr:col>15</xdr:col>
      <xdr:colOff>50800</xdr:colOff>
      <xdr:row>97</xdr:row>
      <xdr:rowOff>39261</xdr:rowOff>
    </xdr:to>
    <xdr:cxnSp macro="">
      <xdr:nvCxnSpPr>
        <xdr:cNvPr id="240" name="直線コネクタ 239"/>
        <xdr:cNvCxnSpPr/>
      </xdr:nvCxnSpPr>
      <xdr:spPr>
        <a:xfrm flipV="1">
          <a:off x="2019300" y="16574424"/>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39261</xdr:rowOff>
    </xdr:from>
    <xdr:to>
      <xdr:col>10</xdr:col>
      <xdr:colOff>114300</xdr:colOff>
      <xdr:row>97</xdr:row>
      <xdr:rowOff>50705</xdr:rowOff>
    </xdr:to>
    <xdr:cxnSp macro="">
      <xdr:nvCxnSpPr>
        <xdr:cNvPr id="243" name="直線コネクタ 242"/>
        <xdr:cNvCxnSpPr/>
      </xdr:nvCxnSpPr>
      <xdr:spPr>
        <a:xfrm flipV="1">
          <a:off x="1130300" y="16669911"/>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74432</xdr:rowOff>
    </xdr:from>
    <xdr:ext cx="534377" cy="259045"/>
    <xdr:sp macro="" textlink="">
      <xdr:nvSpPr>
        <xdr:cNvPr id="247" name="テキスト ボックス 246"/>
        <xdr:cNvSpPr txBox="1"/>
      </xdr:nvSpPr>
      <xdr:spPr>
        <a:xfrm>
          <a:off x="863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58778</xdr:rowOff>
    </xdr:from>
    <xdr:to>
      <xdr:col>24</xdr:col>
      <xdr:colOff>114300</xdr:colOff>
      <xdr:row>96</xdr:row>
      <xdr:rowOff>160378</xdr:rowOff>
    </xdr:to>
    <xdr:sp macro="" textlink="">
      <xdr:nvSpPr>
        <xdr:cNvPr id="253" name="楕円 252"/>
        <xdr:cNvSpPr/>
      </xdr:nvSpPr>
      <xdr:spPr>
        <a:xfrm>
          <a:off x="4584700" y="165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81655</xdr:rowOff>
    </xdr:from>
    <xdr:ext cx="534377" cy="259045"/>
    <xdr:sp macro="" textlink="">
      <xdr:nvSpPr>
        <xdr:cNvPr id="254" name="衛生費該当値テキスト"/>
        <xdr:cNvSpPr txBox="1"/>
      </xdr:nvSpPr>
      <xdr:spPr>
        <a:xfrm>
          <a:off x="4686300" y="163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14567</xdr:rowOff>
    </xdr:from>
    <xdr:to>
      <xdr:col>20</xdr:col>
      <xdr:colOff>38100</xdr:colOff>
      <xdr:row>96</xdr:row>
      <xdr:rowOff>116167</xdr:rowOff>
    </xdr:to>
    <xdr:sp macro="" textlink="">
      <xdr:nvSpPr>
        <xdr:cNvPr id="255" name="楕円 254"/>
        <xdr:cNvSpPr/>
      </xdr:nvSpPr>
      <xdr:spPr>
        <a:xfrm>
          <a:off x="3746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132694</xdr:rowOff>
    </xdr:from>
    <xdr:ext cx="534377" cy="259045"/>
    <xdr:sp macro="" textlink="">
      <xdr:nvSpPr>
        <xdr:cNvPr id="256" name="テキスト ボックス 255"/>
        <xdr:cNvSpPr txBox="1"/>
      </xdr:nvSpPr>
      <xdr:spPr>
        <a:xfrm>
          <a:off x="3530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64424</xdr:rowOff>
    </xdr:from>
    <xdr:to>
      <xdr:col>15</xdr:col>
      <xdr:colOff>101600</xdr:colOff>
      <xdr:row>96</xdr:row>
      <xdr:rowOff>166024</xdr:rowOff>
    </xdr:to>
    <xdr:sp macro="" textlink="">
      <xdr:nvSpPr>
        <xdr:cNvPr id="257" name="楕円 256"/>
        <xdr:cNvSpPr/>
      </xdr:nvSpPr>
      <xdr:spPr>
        <a:xfrm>
          <a:off x="2857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11101</xdr:rowOff>
    </xdr:from>
    <xdr:ext cx="534377" cy="259045"/>
    <xdr:sp macro="" textlink="">
      <xdr:nvSpPr>
        <xdr:cNvPr id="258" name="テキスト ボックス 257"/>
        <xdr:cNvSpPr txBox="1"/>
      </xdr:nvSpPr>
      <xdr:spPr>
        <a:xfrm>
          <a:off x="2641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159911</xdr:rowOff>
    </xdr:from>
    <xdr:to>
      <xdr:col>10</xdr:col>
      <xdr:colOff>165100</xdr:colOff>
      <xdr:row>97</xdr:row>
      <xdr:rowOff>90061</xdr:rowOff>
    </xdr:to>
    <xdr:sp macro="" textlink="">
      <xdr:nvSpPr>
        <xdr:cNvPr id="259" name="楕円 258"/>
        <xdr:cNvSpPr/>
      </xdr:nvSpPr>
      <xdr:spPr>
        <a:xfrm>
          <a:off x="1968500" y="166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81188</xdr:rowOff>
    </xdr:from>
    <xdr:ext cx="534377" cy="259045"/>
    <xdr:sp macro="" textlink="">
      <xdr:nvSpPr>
        <xdr:cNvPr id="260" name="テキスト ボックス 259"/>
        <xdr:cNvSpPr txBox="1"/>
      </xdr:nvSpPr>
      <xdr:spPr>
        <a:xfrm>
          <a:off x="1752111" y="167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171355</xdr:rowOff>
    </xdr:from>
    <xdr:to>
      <xdr:col>6</xdr:col>
      <xdr:colOff>38100</xdr:colOff>
      <xdr:row>97</xdr:row>
      <xdr:rowOff>101505</xdr:rowOff>
    </xdr:to>
    <xdr:sp macro="" textlink="">
      <xdr:nvSpPr>
        <xdr:cNvPr id="261" name="楕円 260"/>
        <xdr:cNvSpPr/>
      </xdr:nvSpPr>
      <xdr:spPr>
        <a:xfrm>
          <a:off x="1079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92632</xdr:rowOff>
    </xdr:from>
    <xdr:ext cx="534377" cy="259045"/>
    <xdr:sp macro="" textlink="">
      <xdr:nvSpPr>
        <xdr:cNvPr id="262" name="テキスト ボックス 261"/>
        <xdr:cNvSpPr txBox="1"/>
      </xdr:nvSpPr>
      <xdr:spPr>
        <a:xfrm>
          <a:off x="863111"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113182</xdr:rowOff>
    </xdr:from>
    <xdr:to>
      <xdr:col>55</xdr:col>
      <xdr:colOff>0</xdr:colOff>
      <xdr:row>38</xdr:row>
      <xdr:rowOff>133985</xdr:rowOff>
    </xdr:to>
    <xdr:cxnSp macro="">
      <xdr:nvCxnSpPr>
        <xdr:cNvPr id="289" name="直線コネクタ 288"/>
        <xdr:cNvCxnSpPr/>
      </xdr:nvCxnSpPr>
      <xdr:spPr>
        <a:xfrm flipV="1">
          <a:off x="9639300" y="6628282"/>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133756</xdr:rowOff>
    </xdr:from>
    <xdr:to>
      <xdr:col>50</xdr:col>
      <xdr:colOff>114300</xdr:colOff>
      <xdr:row>38</xdr:row>
      <xdr:rowOff>133985</xdr:rowOff>
    </xdr:to>
    <xdr:cxnSp macro="">
      <xdr:nvCxnSpPr>
        <xdr:cNvPr id="292" name="直線コネクタ 291"/>
        <xdr:cNvCxnSpPr/>
      </xdr:nvCxnSpPr>
      <xdr:spPr>
        <a:xfrm>
          <a:off x="8750300" y="66488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133528</xdr:rowOff>
    </xdr:from>
    <xdr:to>
      <xdr:col>45</xdr:col>
      <xdr:colOff>177800</xdr:colOff>
      <xdr:row>38</xdr:row>
      <xdr:rowOff>133756</xdr:rowOff>
    </xdr:to>
    <xdr:cxnSp macro="">
      <xdr:nvCxnSpPr>
        <xdr:cNvPr id="295" name="直線コネクタ 294"/>
        <xdr:cNvCxnSpPr/>
      </xdr:nvCxnSpPr>
      <xdr:spPr>
        <a:xfrm>
          <a:off x="7861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133528</xdr:rowOff>
    </xdr:from>
    <xdr:to>
      <xdr:col>41</xdr:col>
      <xdr:colOff>50800</xdr:colOff>
      <xdr:row>38</xdr:row>
      <xdr:rowOff>139700</xdr:rowOff>
    </xdr:to>
    <xdr:cxnSp macro="">
      <xdr:nvCxnSpPr>
        <xdr:cNvPr id="298" name="直線コネクタ 297"/>
        <xdr:cNvCxnSpPr/>
      </xdr:nvCxnSpPr>
      <xdr:spPr>
        <a:xfrm flipV="1">
          <a:off x="6972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02" name="テキスト ボックス 301"/>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62382</xdr:rowOff>
    </xdr:from>
    <xdr:to>
      <xdr:col>55</xdr:col>
      <xdr:colOff>50800</xdr:colOff>
      <xdr:row>38</xdr:row>
      <xdr:rowOff>163982</xdr:rowOff>
    </xdr:to>
    <xdr:sp macro="" textlink="">
      <xdr:nvSpPr>
        <xdr:cNvPr id="308" name="楕円 307"/>
        <xdr:cNvSpPr/>
      </xdr:nvSpPr>
      <xdr:spPr>
        <a:xfrm>
          <a:off x="10426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148759</xdr:rowOff>
    </xdr:from>
    <xdr:ext cx="378565" cy="259045"/>
    <xdr:sp macro="" textlink="">
      <xdr:nvSpPr>
        <xdr:cNvPr id="309" name="労働費該当値テキスト"/>
        <xdr:cNvSpPr txBox="1"/>
      </xdr:nvSpPr>
      <xdr:spPr>
        <a:xfrm>
          <a:off x="10528300" y="6492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0" name="楕円 309"/>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4462</xdr:rowOff>
    </xdr:from>
    <xdr:ext cx="313932" cy="259045"/>
    <xdr:sp macro="" textlink="">
      <xdr:nvSpPr>
        <xdr:cNvPr id="311" name="テキスト ボックス 310"/>
        <xdr:cNvSpPr txBox="1"/>
      </xdr:nvSpPr>
      <xdr:spPr>
        <a:xfrm>
          <a:off x="9482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82956</xdr:rowOff>
    </xdr:from>
    <xdr:to>
      <xdr:col>46</xdr:col>
      <xdr:colOff>38100</xdr:colOff>
      <xdr:row>39</xdr:row>
      <xdr:rowOff>13106</xdr:rowOff>
    </xdr:to>
    <xdr:sp macro="" textlink="">
      <xdr:nvSpPr>
        <xdr:cNvPr id="312" name="楕円 311"/>
        <xdr:cNvSpPr/>
      </xdr:nvSpPr>
      <xdr:spPr>
        <a:xfrm>
          <a:off x="8699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4233</xdr:rowOff>
    </xdr:from>
    <xdr:ext cx="313932" cy="259045"/>
    <xdr:sp macro="" textlink="">
      <xdr:nvSpPr>
        <xdr:cNvPr id="313" name="テキスト ボックス 312"/>
        <xdr:cNvSpPr txBox="1"/>
      </xdr:nvSpPr>
      <xdr:spPr>
        <a:xfrm>
          <a:off x="8593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82728</xdr:rowOff>
    </xdr:from>
    <xdr:to>
      <xdr:col>41</xdr:col>
      <xdr:colOff>101600</xdr:colOff>
      <xdr:row>39</xdr:row>
      <xdr:rowOff>12878</xdr:rowOff>
    </xdr:to>
    <xdr:sp macro="" textlink="">
      <xdr:nvSpPr>
        <xdr:cNvPr id="314" name="楕円 313"/>
        <xdr:cNvSpPr/>
      </xdr:nvSpPr>
      <xdr:spPr>
        <a:xfrm>
          <a:off x="7810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4005</xdr:rowOff>
    </xdr:from>
    <xdr:ext cx="313932" cy="259045"/>
    <xdr:sp macro="" textlink="">
      <xdr:nvSpPr>
        <xdr:cNvPr id="315" name="テキスト ボックス 314"/>
        <xdr:cNvSpPr txBox="1"/>
      </xdr:nvSpPr>
      <xdr:spPr>
        <a:xfrm>
          <a:off x="7704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86926</xdr:rowOff>
    </xdr:from>
    <xdr:to>
      <xdr:col>55</xdr:col>
      <xdr:colOff>0</xdr:colOff>
      <xdr:row>58</xdr:row>
      <xdr:rowOff>150673</xdr:rowOff>
    </xdr:to>
    <xdr:cxnSp macro="">
      <xdr:nvCxnSpPr>
        <xdr:cNvPr id="348" name="直線コネクタ 347"/>
        <xdr:cNvCxnSpPr/>
      </xdr:nvCxnSpPr>
      <xdr:spPr>
        <a:xfrm>
          <a:off x="9639300" y="10031026"/>
          <a:ext cx="8382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12990</xdr:rowOff>
    </xdr:from>
    <xdr:to>
      <xdr:col>50</xdr:col>
      <xdr:colOff>114300</xdr:colOff>
      <xdr:row>58</xdr:row>
      <xdr:rowOff>86926</xdr:rowOff>
    </xdr:to>
    <xdr:cxnSp macro="">
      <xdr:nvCxnSpPr>
        <xdr:cNvPr id="351" name="直線コネクタ 350"/>
        <xdr:cNvCxnSpPr/>
      </xdr:nvCxnSpPr>
      <xdr:spPr>
        <a:xfrm>
          <a:off x="8750300" y="9957090"/>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12990</xdr:rowOff>
    </xdr:from>
    <xdr:to>
      <xdr:col>45</xdr:col>
      <xdr:colOff>177800</xdr:colOff>
      <xdr:row>58</xdr:row>
      <xdr:rowOff>13872</xdr:rowOff>
    </xdr:to>
    <xdr:cxnSp macro="">
      <xdr:nvCxnSpPr>
        <xdr:cNvPr id="354" name="直線コネクタ 353"/>
        <xdr:cNvCxnSpPr/>
      </xdr:nvCxnSpPr>
      <xdr:spPr>
        <a:xfrm flipV="1">
          <a:off x="7861300" y="99570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13872</xdr:rowOff>
    </xdr:from>
    <xdr:to>
      <xdr:col>41</xdr:col>
      <xdr:colOff>50800</xdr:colOff>
      <xdr:row>58</xdr:row>
      <xdr:rowOff>71055</xdr:rowOff>
    </xdr:to>
    <xdr:cxnSp macro="">
      <xdr:nvCxnSpPr>
        <xdr:cNvPr id="357" name="直線コネクタ 356"/>
        <xdr:cNvCxnSpPr/>
      </xdr:nvCxnSpPr>
      <xdr:spPr>
        <a:xfrm flipV="1">
          <a:off x="6972300" y="995797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4553</xdr:rowOff>
    </xdr:from>
    <xdr:ext cx="534377" cy="259045"/>
    <xdr:sp macro="" textlink="">
      <xdr:nvSpPr>
        <xdr:cNvPr id="361" name="テキスト ボックス 360"/>
        <xdr:cNvSpPr txBox="1"/>
      </xdr:nvSpPr>
      <xdr:spPr>
        <a:xfrm>
          <a:off x="6705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99873</xdr:rowOff>
    </xdr:from>
    <xdr:to>
      <xdr:col>55</xdr:col>
      <xdr:colOff>50800</xdr:colOff>
      <xdr:row>59</xdr:row>
      <xdr:rowOff>30023</xdr:rowOff>
    </xdr:to>
    <xdr:sp macro="" textlink="">
      <xdr:nvSpPr>
        <xdr:cNvPr id="367" name="楕円 366"/>
        <xdr:cNvSpPr/>
      </xdr:nvSpPr>
      <xdr:spPr>
        <a:xfrm>
          <a:off x="104267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14800</xdr:rowOff>
    </xdr:from>
    <xdr:ext cx="469744" cy="259045"/>
    <xdr:sp macro="" textlink="">
      <xdr:nvSpPr>
        <xdr:cNvPr id="368" name="農林水産業費該当値テキスト"/>
        <xdr:cNvSpPr txBox="1"/>
      </xdr:nvSpPr>
      <xdr:spPr>
        <a:xfrm>
          <a:off x="10528300" y="99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36126</xdr:rowOff>
    </xdr:from>
    <xdr:to>
      <xdr:col>50</xdr:col>
      <xdr:colOff>165100</xdr:colOff>
      <xdr:row>58</xdr:row>
      <xdr:rowOff>137726</xdr:rowOff>
    </xdr:to>
    <xdr:sp macro="" textlink="">
      <xdr:nvSpPr>
        <xdr:cNvPr id="369" name="楕円 368"/>
        <xdr:cNvSpPr/>
      </xdr:nvSpPr>
      <xdr:spPr>
        <a:xfrm>
          <a:off x="9588500" y="99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128853</xdr:rowOff>
    </xdr:from>
    <xdr:ext cx="469744" cy="259045"/>
    <xdr:sp macro="" textlink="">
      <xdr:nvSpPr>
        <xdr:cNvPr id="370" name="テキスト ボックス 369"/>
        <xdr:cNvSpPr txBox="1"/>
      </xdr:nvSpPr>
      <xdr:spPr>
        <a:xfrm>
          <a:off x="9404428" y="100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133640</xdr:rowOff>
    </xdr:from>
    <xdr:to>
      <xdr:col>46</xdr:col>
      <xdr:colOff>38100</xdr:colOff>
      <xdr:row>58</xdr:row>
      <xdr:rowOff>63790</xdr:rowOff>
    </xdr:to>
    <xdr:sp macro="" textlink="">
      <xdr:nvSpPr>
        <xdr:cNvPr id="371" name="楕円 370"/>
        <xdr:cNvSpPr/>
      </xdr:nvSpPr>
      <xdr:spPr>
        <a:xfrm>
          <a:off x="8699500" y="9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54917</xdr:rowOff>
    </xdr:from>
    <xdr:ext cx="469744" cy="259045"/>
    <xdr:sp macro="" textlink="">
      <xdr:nvSpPr>
        <xdr:cNvPr id="372" name="テキスト ボックス 371"/>
        <xdr:cNvSpPr txBox="1"/>
      </xdr:nvSpPr>
      <xdr:spPr>
        <a:xfrm>
          <a:off x="8515428" y="99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134522</xdr:rowOff>
    </xdr:from>
    <xdr:to>
      <xdr:col>41</xdr:col>
      <xdr:colOff>101600</xdr:colOff>
      <xdr:row>58</xdr:row>
      <xdr:rowOff>64672</xdr:rowOff>
    </xdr:to>
    <xdr:sp macro="" textlink="">
      <xdr:nvSpPr>
        <xdr:cNvPr id="373" name="楕円 372"/>
        <xdr:cNvSpPr/>
      </xdr:nvSpPr>
      <xdr:spPr>
        <a:xfrm>
          <a:off x="7810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55799</xdr:rowOff>
    </xdr:from>
    <xdr:ext cx="469744" cy="259045"/>
    <xdr:sp macro="" textlink="">
      <xdr:nvSpPr>
        <xdr:cNvPr id="374" name="テキスト ボックス 373"/>
        <xdr:cNvSpPr txBox="1"/>
      </xdr:nvSpPr>
      <xdr:spPr>
        <a:xfrm>
          <a:off x="7626428" y="99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20255</xdr:rowOff>
    </xdr:from>
    <xdr:to>
      <xdr:col>36</xdr:col>
      <xdr:colOff>165100</xdr:colOff>
      <xdr:row>58</xdr:row>
      <xdr:rowOff>121855</xdr:rowOff>
    </xdr:to>
    <xdr:sp macro="" textlink="">
      <xdr:nvSpPr>
        <xdr:cNvPr id="375" name="楕円 374"/>
        <xdr:cNvSpPr/>
      </xdr:nvSpPr>
      <xdr:spPr>
        <a:xfrm>
          <a:off x="6921500" y="9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112982</xdr:rowOff>
    </xdr:from>
    <xdr:ext cx="469744" cy="259045"/>
    <xdr:sp macro="" textlink="">
      <xdr:nvSpPr>
        <xdr:cNvPr id="376" name="テキスト ボックス 375"/>
        <xdr:cNvSpPr txBox="1"/>
      </xdr:nvSpPr>
      <xdr:spPr>
        <a:xfrm>
          <a:off x="6737428" y="100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156750</xdr:rowOff>
    </xdr:from>
    <xdr:to>
      <xdr:col>55</xdr:col>
      <xdr:colOff>0</xdr:colOff>
      <xdr:row>77</xdr:row>
      <xdr:rowOff>25895</xdr:rowOff>
    </xdr:to>
    <xdr:cxnSp macro="">
      <xdr:nvCxnSpPr>
        <xdr:cNvPr id="405" name="直線コネクタ 404"/>
        <xdr:cNvCxnSpPr/>
      </xdr:nvCxnSpPr>
      <xdr:spPr>
        <a:xfrm flipV="1">
          <a:off x="9639300" y="13186950"/>
          <a:ext cx="8382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117659</xdr:rowOff>
    </xdr:from>
    <xdr:to>
      <xdr:col>50</xdr:col>
      <xdr:colOff>114300</xdr:colOff>
      <xdr:row>77</xdr:row>
      <xdr:rowOff>25895</xdr:rowOff>
    </xdr:to>
    <xdr:cxnSp macro="">
      <xdr:nvCxnSpPr>
        <xdr:cNvPr id="408" name="直線コネクタ 407"/>
        <xdr:cNvCxnSpPr/>
      </xdr:nvCxnSpPr>
      <xdr:spPr>
        <a:xfrm>
          <a:off x="8750300" y="13147859"/>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117659</xdr:rowOff>
    </xdr:from>
    <xdr:to>
      <xdr:col>45</xdr:col>
      <xdr:colOff>177800</xdr:colOff>
      <xdr:row>77</xdr:row>
      <xdr:rowOff>41593</xdr:rowOff>
    </xdr:to>
    <xdr:cxnSp macro="">
      <xdr:nvCxnSpPr>
        <xdr:cNvPr id="411" name="直線コネクタ 410"/>
        <xdr:cNvCxnSpPr/>
      </xdr:nvCxnSpPr>
      <xdr:spPr>
        <a:xfrm flipV="1">
          <a:off x="7861300" y="13147859"/>
          <a:ext cx="889000" cy="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41593</xdr:rowOff>
    </xdr:from>
    <xdr:to>
      <xdr:col>41</xdr:col>
      <xdr:colOff>50800</xdr:colOff>
      <xdr:row>77</xdr:row>
      <xdr:rowOff>110592</xdr:rowOff>
    </xdr:to>
    <xdr:cxnSp macro="">
      <xdr:nvCxnSpPr>
        <xdr:cNvPr id="414" name="直線コネクタ 413"/>
        <xdr:cNvCxnSpPr/>
      </xdr:nvCxnSpPr>
      <xdr:spPr>
        <a:xfrm flipV="1">
          <a:off x="6972300" y="13243243"/>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160729</xdr:rowOff>
    </xdr:from>
    <xdr:ext cx="534377" cy="259045"/>
    <xdr:sp macro="" textlink="">
      <xdr:nvSpPr>
        <xdr:cNvPr id="418" name="テキスト ボックス 417"/>
        <xdr:cNvSpPr txBox="1"/>
      </xdr:nvSpPr>
      <xdr:spPr>
        <a:xfrm>
          <a:off x="6705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105950</xdr:rowOff>
    </xdr:from>
    <xdr:to>
      <xdr:col>55</xdr:col>
      <xdr:colOff>50800</xdr:colOff>
      <xdr:row>77</xdr:row>
      <xdr:rowOff>36100</xdr:rowOff>
    </xdr:to>
    <xdr:sp macro="" textlink="">
      <xdr:nvSpPr>
        <xdr:cNvPr id="424" name="楕円 423"/>
        <xdr:cNvSpPr/>
      </xdr:nvSpPr>
      <xdr:spPr>
        <a:xfrm>
          <a:off x="10426700" y="131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128827</xdr:rowOff>
    </xdr:from>
    <xdr:ext cx="534377" cy="259045"/>
    <xdr:sp macro="" textlink="">
      <xdr:nvSpPr>
        <xdr:cNvPr id="425" name="商工費該当値テキスト"/>
        <xdr:cNvSpPr txBox="1"/>
      </xdr:nvSpPr>
      <xdr:spPr>
        <a:xfrm>
          <a:off x="10528300" y="129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146545</xdr:rowOff>
    </xdr:from>
    <xdr:to>
      <xdr:col>50</xdr:col>
      <xdr:colOff>165100</xdr:colOff>
      <xdr:row>77</xdr:row>
      <xdr:rowOff>76695</xdr:rowOff>
    </xdr:to>
    <xdr:sp macro="" textlink="">
      <xdr:nvSpPr>
        <xdr:cNvPr id="426" name="楕円 425"/>
        <xdr:cNvSpPr/>
      </xdr:nvSpPr>
      <xdr:spPr>
        <a:xfrm>
          <a:off x="9588500" y="13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93222</xdr:rowOff>
    </xdr:from>
    <xdr:ext cx="534377" cy="259045"/>
    <xdr:sp macro="" textlink="">
      <xdr:nvSpPr>
        <xdr:cNvPr id="427" name="テキスト ボックス 426"/>
        <xdr:cNvSpPr txBox="1"/>
      </xdr:nvSpPr>
      <xdr:spPr>
        <a:xfrm>
          <a:off x="9372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66859</xdr:rowOff>
    </xdr:from>
    <xdr:to>
      <xdr:col>46</xdr:col>
      <xdr:colOff>38100</xdr:colOff>
      <xdr:row>76</xdr:row>
      <xdr:rowOff>168459</xdr:rowOff>
    </xdr:to>
    <xdr:sp macro="" textlink="">
      <xdr:nvSpPr>
        <xdr:cNvPr id="428" name="楕円 427"/>
        <xdr:cNvSpPr/>
      </xdr:nvSpPr>
      <xdr:spPr>
        <a:xfrm>
          <a:off x="8699500" y="130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13536</xdr:rowOff>
    </xdr:from>
    <xdr:ext cx="534377" cy="259045"/>
    <xdr:sp macro="" textlink="">
      <xdr:nvSpPr>
        <xdr:cNvPr id="429" name="テキスト ボックス 428"/>
        <xdr:cNvSpPr txBox="1"/>
      </xdr:nvSpPr>
      <xdr:spPr>
        <a:xfrm>
          <a:off x="8483111" y="128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162243</xdr:rowOff>
    </xdr:from>
    <xdr:to>
      <xdr:col>41</xdr:col>
      <xdr:colOff>101600</xdr:colOff>
      <xdr:row>77</xdr:row>
      <xdr:rowOff>92393</xdr:rowOff>
    </xdr:to>
    <xdr:sp macro="" textlink="">
      <xdr:nvSpPr>
        <xdr:cNvPr id="430" name="楕円 429"/>
        <xdr:cNvSpPr/>
      </xdr:nvSpPr>
      <xdr:spPr>
        <a:xfrm>
          <a:off x="78105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108920</xdr:rowOff>
    </xdr:from>
    <xdr:ext cx="534377" cy="259045"/>
    <xdr:sp macro="" textlink="">
      <xdr:nvSpPr>
        <xdr:cNvPr id="431" name="テキスト ボックス 430"/>
        <xdr:cNvSpPr txBox="1"/>
      </xdr:nvSpPr>
      <xdr:spPr>
        <a:xfrm>
          <a:off x="7594111" y="129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59792</xdr:rowOff>
    </xdr:from>
    <xdr:to>
      <xdr:col>36</xdr:col>
      <xdr:colOff>165100</xdr:colOff>
      <xdr:row>77</xdr:row>
      <xdr:rowOff>161392</xdr:rowOff>
    </xdr:to>
    <xdr:sp macro="" textlink="">
      <xdr:nvSpPr>
        <xdr:cNvPr id="432" name="楕円 431"/>
        <xdr:cNvSpPr/>
      </xdr:nvSpPr>
      <xdr:spPr>
        <a:xfrm>
          <a:off x="6921500" y="132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6469</xdr:rowOff>
    </xdr:from>
    <xdr:ext cx="534377" cy="259045"/>
    <xdr:sp macro="" textlink="">
      <xdr:nvSpPr>
        <xdr:cNvPr id="433" name="テキスト ボックス 432"/>
        <xdr:cNvSpPr txBox="1"/>
      </xdr:nvSpPr>
      <xdr:spPr>
        <a:xfrm>
          <a:off x="6705111" y="130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161998</xdr:rowOff>
    </xdr:from>
    <xdr:to>
      <xdr:col>55</xdr:col>
      <xdr:colOff>0</xdr:colOff>
      <xdr:row>97</xdr:row>
      <xdr:rowOff>56014</xdr:rowOff>
    </xdr:to>
    <xdr:cxnSp macro="">
      <xdr:nvCxnSpPr>
        <xdr:cNvPr id="460" name="直線コネクタ 459"/>
        <xdr:cNvCxnSpPr/>
      </xdr:nvCxnSpPr>
      <xdr:spPr>
        <a:xfrm flipV="1">
          <a:off x="9639300" y="16621198"/>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56014</xdr:rowOff>
    </xdr:from>
    <xdr:to>
      <xdr:col>50</xdr:col>
      <xdr:colOff>114300</xdr:colOff>
      <xdr:row>97</xdr:row>
      <xdr:rowOff>56435</xdr:rowOff>
    </xdr:to>
    <xdr:cxnSp macro="">
      <xdr:nvCxnSpPr>
        <xdr:cNvPr id="463" name="直線コネクタ 462"/>
        <xdr:cNvCxnSpPr/>
      </xdr:nvCxnSpPr>
      <xdr:spPr>
        <a:xfrm flipV="1">
          <a:off x="8750300" y="1668666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56435</xdr:rowOff>
    </xdr:from>
    <xdr:to>
      <xdr:col>45</xdr:col>
      <xdr:colOff>177800</xdr:colOff>
      <xdr:row>97</xdr:row>
      <xdr:rowOff>97171</xdr:rowOff>
    </xdr:to>
    <xdr:cxnSp macro="">
      <xdr:nvCxnSpPr>
        <xdr:cNvPr id="466" name="直線コネクタ 465"/>
        <xdr:cNvCxnSpPr/>
      </xdr:nvCxnSpPr>
      <xdr:spPr>
        <a:xfrm flipV="1">
          <a:off x="7861300" y="1668708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90143</xdr:rowOff>
    </xdr:from>
    <xdr:to>
      <xdr:col>41</xdr:col>
      <xdr:colOff>50800</xdr:colOff>
      <xdr:row>97</xdr:row>
      <xdr:rowOff>97171</xdr:rowOff>
    </xdr:to>
    <xdr:cxnSp macro="">
      <xdr:nvCxnSpPr>
        <xdr:cNvPr id="469" name="直線コネクタ 468"/>
        <xdr:cNvCxnSpPr/>
      </xdr:nvCxnSpPr>
      <xdr:spPr>
        <a:xfrm>
          <a:off x="6972300" y="16720793"/>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98556</xdr:rowOff>
    </xdr:from>
    <xdr:ext cx="534377" cy="259045"/>
    <xdr:sp macro="" textlink="">
      <xdr:nvSpPr>
        <xdr:cNvPr id="473" name="テキスト ボックス 472"/>
        <xdr:cNvSpPr txBox="1"/>
      </xdr:nvSpPr>
      <xdr:spPr>
        <a:xfrm>
          <a:off x="6705111" y="163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111198</xdr:rowOff>
    </xdr:from>
    <xdr:to>
      <xdr:col>55</xdr:col>
      <xdr:colOff>50800</xdr:colOff>
      <xdr:row>97</xdr:row>
      <xdr:rowOff>41348</xdr:rowOff>
    </xdr:to>
    <xdr:sp macro="" textlink="">
      <xdr:nvSpPr>
        <xdr:cNvPr id="479" name="楕円 478"/>
        <xdr:cNvSpPr/>
      </xdr:nvSpPr>
      <xdr:spPr>
        <a:xfrm>
          <a:off x="10426700" y="165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134075</xdr:rowOff>
    </xdr:from>
    <xdr:ext cx="534377" cy="259045"/>
    <xdr:sp macro="" textlink="">
      <xdr:nvSpPr>
        <xdr:cNvPr id="480" name="土木費該当値テキスト"/>
        <xdr:cNvSpPr txBox="1"/>
      </xdr:nvSpPr>
      <xdr:spPr>
        <a:xfrm>
          <a:off x="10528300" y="164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5214</xdr:rowOff>
    </xdr:from>
    <xdr:to>
      <xdr:col>50</xdr:col>
      <xdr:colOff>165100</xdr:colOff>
      <xdr:row>97</xdr:row>
      <xdr:rowOff>106814</xdr:rowOff>
    </xdr:to>
    <xdr:sp macro="" textlink="">
      <xdr:nvSpPr>
        <xdr:cNvPr id="481" name="楕円 480"/>
        <xdr:cNvSpPr/>
      </xdr:nvSpPr>
      <xdr:spPr>
        <a:xfrm>
          <a:off x="9588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97941</xdr:rowOff>
    </xdr:from>
    <xdr:ext cx="534377" cy="259045"/>
    <xdr:sp macro="" textlink="">
      <xdr:nvSpPr>
        <xdr:cNvPr id="482" name="テキスト ボックス 481"/>
        <xdr:cNvSpPr txBox="1"/>
      </xdr:nvSpPr>
      <xdr:spPr>
        <a:xfrm>
          <a:off x="9372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5635</xdr:rowOff>
    </xdr:from>
    <xdr:to>
      <xdr:col>46</xdr:col>
      <xdr:colOff>38100</xdr:colOff>
      <xdr:row>97</xdr:row>
      <xdr:rowOff>107235</xdr:rowOff>
    </xdr:to>
    <xdr:sp macro="" textlink="">
      <xdr:nvSpPr>
        <xdr:cNvPr id="483" name="楕円 482"/>
        <xdr:cNvSpPr/>
      </xdr:nvSpPr>
      <xdr:spPr>
        <a:xfrm>
          <a:off x="8699500" y="166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123762</xdr:rowOff>
    </xdr:from>
    <xdr:ext cx="534377" cy="259045"/>
    <xdr:sp macro="" textlink="">
      <xdr:nvSpPr>
        <xdr:cNvPr id="484" name="テキスト ボックス 483"/>
        <xdr:cNvSpPr txBox="1"/>
      </xdr:nvSpPr>
      <xdr:spPr>
        <a:xfrm>
          <a:off x="8483111" y="164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46371</xdr:rowOff>
    </xdr:from>
    <xdr:to>
      <xdr:col>41</xdr:col>
      <xdr:colOff>101600</xdr:colOff>
      <xdr:row>97</xdr:row>
      <xdr:rowOff>147971</xdr:rowOff>
    </xdr:to>
    <xdr:sp macro="" textlink="">
      <xdr:nvSpPr>
        <xdr:cNvPr id="485" name="楕円 484"/>
        <xdr:cNvSpPr/>
      </xdr:nvSpPr>
      <xdr:spPr>
        <a:xfrm>
          <a:off x="7810500" y="1667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139098</xdr:rowOff>
    </xdr:from>
    <xdr:ext cx="534377" cy="259045"/>
    <xdr:sp macro="" textlink="">
      <xdr:nvSpPr>
        <xdr:cNvPr id="486" name="テキスト ボックス 485"/>
        <xdr:cNvSpPr txBox="1"/>
      </xdr:nvSpPr>
      <xdr:spPr>
        <a:xfrm>
          <a:off x="7594111" y="167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39343</xdr:rowOff>
    </xdr:from>
    <xdr:to>
      <xdr:col>36</xdr:col>
      <xdr:colOff>165100</xdr:colOff>
      <xdr:row>97</xdr:row>
      <xdr:rowOff>140943</xdr:rowOff>
    </xdr:to>
    <xdr:sp macro="" textlink="">
      <xdr:nvSpPr>
        <xdr:cNvPr id="487" name="楕円 486"/>
        <xdr:cNvSpPr/>
      </xdr:nvSpPr>
      <xdr:spPr>
        <a:xfrm>
          <a:off x="6921500" y="166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132070</xdr:rowOff>
    </xdr:from>
    <xdr:ext cx="534377" cy="259045"/>
    <xdr:sp macro="" textlink="">
      <xdr:nvSpPr>
        <xdr:cNvPr id="488" name="テキスト ボックス 487"/>
        <xdr:cNvSpPr txBox="1"/>
      </xdr:nvSpPr>
      <xdr:spPr>
        <a:xfrm>
          <a:off x="6705111" y="1676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53765</xdr:rowOff>
    </xdr:from>
    <xdr:to>
      <xdr:col>85</xdr:col>
      <xdr:colOff>127000</xdr:colOff>
      <xdr:row>36</xdr:row>
      <xdr:rowOff>83293</xdr:rowOff>
    </xdr:to>
    <xdr:cxnSp macro="">
      <xdr:nvCxnSpPr>
        <xdr:cNvPr id="517" name="直線コネクタ 516"/>
        <xdr:cNvCxnSpPr/>
      </xdr:nvCxnSpPr>
      <xdr:spPr>
        <a:xfrm>
          <a:off x="15481300" y="6225965"/>
          <a:ext cx="8382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53765</xdr:rowOff>
    </xdr:from>
    <xdr:to>
      <xdr:col>81</xdr:col>
      <xdr:colOff>50800</xdr:colOff>
      <xdr:row>36</xdr:row>
      <xdr:rowOff>136385</xdr:rowOff>
    </xdr:to>
    <xdr:cxnSp macro="">
      <xdr:nvCxnSpPr>
        <xdr:cNvPr id="520" name="直線コネクタ 519"/>
        <xdr:cNvCxnSpPr/>
      </xdr:nvCxnSpPr>
      <xdr:spPr>
        <a:xfrm flipV="1">
          <a:off x="14592300" y="6225965"/>
          <a:ext cx="889000" cy="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91846</xdr:rowOff>
    </xdr:from>
    <xdr:to>
      <xdr:col>76</xdr:col>
      <xdr:colOff>114300</xdr:colOff>
      <xdr:row>36</xdr:row>
      <xdr:rowOff>136385</xdr:rowOff>
    </xdr:to>
    <xdr:cxnSp macro="">
      <xdr:nvCxnSpPr>
        <xdr:cNvPr id="523" name="直線コネクタ 522"/>
        <xdr:cNvCxnSpPr/>
      </xdr:nvCxnSpPr>
      <xdr:spPr>
        <a:xfrm>
          <a:off x="13703300" y="6092596"/>
          <a:ext cx="889000" cy="2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91846</xdr:rowOff>
    </xdr:from>
    <xdr:to>
      <xdr:col>71</xdr:col>
      <xdr:colOff>177800</xdr:colOff>
      <xdr:row>36</xdr:row>
      <xdr:rowOff>166103</xdr:rowOff>
    </xdr:to>
    <xdr:cxnSp macro="">
      <xdr:nvCxnSpPr>
        <xdr:cNvPr id="526" name="直線コネクタ 525"/>
        <xdr:cNvCxnSpPr/>
      </xdr:nvCxnSpPr>
      <xdr:spPr>
        <a:xfrm flipV="1">
          <a:off x="12814300" y="6092596"/>
          <a:ext cx="889000" cy="2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32493</xdr:rowOff>
    </xdr:from>
    <xdr:to>
      <xdr:col>85</xdr:col>
      <xdr:colOff>177800</xdr:colOff>
      <xdr:row>36</xdr:row>
      <xdr:rowOff>134093</xdr:rowOff>
    </xdr:to>
    <xdr:sp macro="" textlink="">
      <xdr:nvSpPr>
        <xdr:cNvPr id="536" name="楕円 535"/>
        <xdr:cNvSpPr/>
      </xdr:nvSpPr>
      <xdr:spPr>
        <a:xfrm>
          <a:off x="16268700" y="62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55370</xdr:rowOff>
    </xdr:from>
    <xdr:ext cx="534377" cy="259045"/>
    <xdr:sp macro="" textlink="">
      <xdr:nvSpPr>
        <xdr:cNvPr id="537" name="消防費該当値テキスト"/>
        <xdr:cNvSpPr txBox="1"/>
      </xdr:nvSpPr>
      <xdr:spPr>
        <a:xfrm>
          <a:off x="16370300" y="60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2965</xdr:rowOff>
    </xdr:from>
    <xdr:to>
      <xdr:col>81</xdr:col>
      <xdr:colOff>101600</xdr:colOff>
      <xdr:row>36</xdr:row>
      <xdr:rowOff>104565</xdr:rowOff>
    </xdr:to>
    <xdr:sp macro="" textlink="">
      <xdr:nvSpPr>
        <xdr:cNvPr id="538" name="楕円 537"/>
        <xdr:cNvSpPr/>
      </xdr:nvSpPr>
      <xdr:spPr>
        <a:xfrm>
          <a:off x="15430500" y="6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121092</xdr:rowOff>
    </xdr:from>
    <xdr:ext cx="534377" cy="259045"/>
    <xdr:sp macro="" textlink="">
      <xdr:nvSpPr>
        <xdr:cNvPr id="539" name="テキスト ボックス 538"/>
        <xdr:cNvSpPr txBox="1"/>
      </xdr:nvSpPr>
      <xdr:spPr>
        <a:xfrm>
          <a:off x="15214111" y="59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85585</xdr:rowOff>
    </xdr:from>
    <xdr:to>
      <xdr:col>76</xdr:col>
      <xdr:colOff>165100</xdr:colOff>
      <xdr:row>37</xdr:row>
      <xdr:rowOff>15735</xdr:rowOff>
    </xdr:to>
    <xdr:sp macro="" textlink="">
      <xdr:nvSpPr>
        <xdr:cNvPr id="540" name="楕円 539"/>
        <xdr:cNvSpPr/>
      </xdr:nvSpPr>
      <xdr:spPr>
        <a:xfrm>
          <a:off x="14541500" y="6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6862</xdr:rowOff>
    </xdr:from>
    <xdr:ext cx="534377" cy="259045"/>
    <xdr:sp macro="" textlink="">
      <xdr:nvSpPr>
        <xdr:cNvPr id="541" name="テキスト ボックス 540"/>
        <xdr:cNvSpPr txBox="1"/>
      </xdr:nvSpPr>
      <xdr:spPr>
        <a:xfrm>
          <a:off x="14325111" y="6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41046</xdr:rowOff>
    </xdr:from>
    <xdr:to>
      <xdr:col>72</xdr:col>
      <xdr:colOff>38100</xdr:colOff>
      <xdr:row>35</xdr:row>
      <xdr:rowOff>142646</xdr:rowOff>
    </xdr:to>
    <xdr:sp macro="" textlink="">
      <xdr:nvSpPr>
        <xdr:cNvPr id="542" name="楕円 541"/>
        <xdr:cNvSpPr/>
      </xdr:nvSpPr>
      <xdr:spPr>
        <a:xfrm>
          <a:off x="13652500" y="60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159173</xdr:rowOff>
    </xdr:from>
    <xdr:ext cx="534377" cy="259045"/>
    <xdr:sp macro="" textlink="">
      <xdr:nvSpPr>
        <xdr:cNvPr id="543" name="テキスト ボックス 542"/>
        <xdr:cNvSpPr txBox="1"/>
      </xdr:nvSpPr>
      <xdr:spPr>
        <a:xfrm>
          <a:off x="13436111" y="58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115303</xdr:rowOff>
    </xdr:from>
    <xdr:to>
      <xdr:col>67</xdr:col>
      <xdr:colOff>101600</xdr:colOff>
      <xdr:row>37</xdr:row>
      <xdr:rowOff>45453</xdr:rowOff>
    </xdr:to>
    <xdr:sp macro="" textlink="">
      <xdr:nvSpPr>
        <xdr:cNvPr id="544" name="楕円 543"/>
        <xdr:cNvSpPr/>
      </xdr:nvSpPr>
      <xdr:spPr>
        <a:xfrm>
          <a:off x="12763500" y="62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36580</xdr:rowOff>
    </xdr:from>
    <xdr:ext cx="534377" cy="259045"/>
    <xdr:sp macro="" textlink="">
      <xdr:nvSpPr>
        <xdr:cNvPr id="545" name="テキスト ボックス 544"/>
        <xdr:cNvSpPr txBox="1"/>
      </xdr:nvSpPr>
      <xdr:spPr>
        <a:xfrm>
          <a:off x="12547111" y="63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64373</xdr:rowOff>
    </xdr:from>
    <xdr:to>
      <xdr:col>85</xdr:col>
      <xdr:colOff>127000</xdr:colOff>
      <xdr:row>57</xdr:row>
      <xdr:rowOff>169457</xdr:rowOff>
    </xdr:to>
    <xdr:cxnSp macro="">
      <xdr:nvCxnSpPr>
        <xdr:cNvPr id="576" name="直線コネクタ 575"/>
        <xdr:cNvCxnSpPr/>
      </xdr:nvCxnSpPr>
      <xdr:spPr>
        <a:xfrm flipV="1">
          <a:off x="15481300" y="9837023"/>
          <a:ext cx="838200" cy="10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169457</xdr:rowOff>
    </xdr:from>
    <xdr:to>
      <xdr:col>81</xdr:col>
      <xdr:colOff>50800</xdr:colOff>
      <xdr:row>58</xdr:row>
      <xdr:rowOff>16543</xdr:rowOff>
    </xdr:to>
    <xdr:cxnSp macro="">
      <xdr:nvCxnSpPr>
        <xdr:cNvPr id="579" name="直線コネクタ 578"/>
        <xdr:cNvCxnSpPr/>
      </xdr:nvCxnSpPr>
      <xdr:spPr>
        <a:xfrm flipV="1">
          <a:off x="14592300" y="9942107"/>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9966</xdr:rowOff>
    </xdr:from>
    <xdr:to>
      <xdr:col>76</xdr:col>
      <xdr:colOff>114300</xdr:colOff>
      <xdr:row>58</xdr:row>
      <xdr:rowOff>16543</xdr:rowOff>
    </xdr:to>
    <xdr:cxnSp macro="">
      <xdr:nvCxnSpPr>
        <xdr:cNvPr id="582" name="直線コネクタ 581"/>
        <xdr:cNvCxnSpPr/>
      </xdr:nvCxnSpPr>
      <xdr:spPr>
        <a:xfrm>
          <a:off x="13703300" y="9954066"/>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158720</xdr:rowOff>
    </xdr:from>
    <xdr:to>
      <xdr:col>71</xdr:col>
      <xdr:colOff>177800</xdr:colOff>
      <xdr:row>58</xdr:row>
      <xdr:rowOff>9966</xdr:rowOff>
    </xdr:to>
    <xdr:cxnSp macro="">
      <xdr:nvCxnSpPr>
        <xdr:cNvPr id="585" name="直線コネクタ 584"/>
        <xdr:cNvCxnSpPr/>
      </xdr:nvCxnSpPr>
      <xdr:spPr>
        <a:xfrm>
          <a:off x="12814300" y="993137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19157</xdr:rowOff>
    </xdr:from>
    <xdr:ext cx="534377" cy="259045"/>
    <xdr:sp macro="" textlink="">
      <xdr:nvSpPr>
        <xdr:cNvPr id="589" name="テキスト ボックス 588"/>
        <xdr:cNvSpPr txBox="1"/>
      </xdr:nvSpPr>
      <xdr:spPr>
        <a:xfrm>
          <a:off x="12547111" y="96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13573</xdr:rowOff>
    </xdr:from>
    <xdr:to>
      <xdr:col>85</xdr:col>
      <xdr:colOff>177800</xdr:colOff>
      <xdr:row>57</xdr:row>
      <xdr:rowOff>115173</xdr:rowOff>
    </xdr:to>
    <xdr:sp macro="" textlink="">
      <xdr:nvSpPr>
        <xdr:cNvPr id="595" name="楕円 594"/>
        <xdr:cNvSpPr/>
      </xdr:nvSpPr>
      <xdr:spPr>
        <a:xfrm>
          <a:off x="16268700" y="97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36450</xdr:rowOff>
    </xdr:from>
    <xdr:ext cx="534377" cy="259045"/>
    <xdr:sp macro="" textlink="">
      <xdr:nvSpPr>
        <xdr:cNvPr id="596" name="教育費該当値テキスト"/>
        <xdr:cNvSpPr txBox="1"/>
      </xdr:nvSpPr>
      <xdr:spPr>
        <a:xfrm>
          <a:off x="16370300" y="96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118657</xdr:rowOff>
    </xdr:from>
    <xdr:to>
      <xdr:col>81</xdr:col>
      <xdr:colOff>101600</xdr:colOff>
      <xdr:row>58</xdr:row>
      <xdr:rowOff>48807</xdr:rowOff>
    </xdr:to>
    <xdr:sp macro="" textlink="">
      <xdr:nvSpPr>
        <xdr:cNvPr id="597" name="楕円 596"/>
        <xdr:cNvSpPr/>
      </xdr:nvSpPr>
      <xdr:spPr>
        <a:xfrm>
          <a:off x="15430500" y="98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39934</xdr:rowOff>
    </xdr:from>
    <xdr:ext cx="534377" cy="259045"/>
    <xdr:sp macro="" textlink="">
      <xdr:nvSpPr>
        <xdr:cNvPr id="598" name="テキスト ボックス 597"/>
        <xdr:cNvSpPr txBox="1"/>
      </xdr:nvSpPr>
      <xdr:spPr>
        <a:xfrm>
          <a:off x="15214111" y="99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137193</xdr:rowOff>
    </xdr:from>
    <xdr:to>
      <xdr:col>76</xdr:col>
      <xdr:colOff>165100</xdr:colOff>
      <xdr:row>58</xdr:row>
      <xdr:rowOff>67343</xdr:rowOff>
    </xdr:to>
    <xdr:sp macro="" textlink="">
      <xdr:nvSpPr>
        <xdr:cNvPr id="599" name="楕円 598"/>
        <xdr:cNvSpPr/>
      </xdr:nvSpPr>
      <xdr:spPr>
        <a:xfrm>
          <a:off x="14541500" y="99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58470</xdr:rowOff>
    </xdr:from>
    <xdr:ext cx="534377" cy="259045"/>
    <xdr:sp macro="" textlink="">
      <xdr:nvSpPr>
        <xdr:cNvPr id="600" name="テキスト ボックス 599"/>
        <xdr:cNvSpPr txBox="1"/>
      </xdr:nvSpPr>
      <xdr:spPr>
        <a:xfrm>
          <a:off x="14325111" y="100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130616</xdr:rowOff>
    </xdr:from>
    <xdr:to>
      <xdr:col>72</xdr:col>
      <xdr:colOff>38100</xdr:colOff>
      <xdr:row>58</xdr:row>
      <xdr:rowOff>60766</xdr:rowOff>
    </xdr:to>
    <xdr:sp macro="" textlink="">
      <xdr:nvSpPr>
        <xdr:cNvPr id="601" name="楕円 600"/>
        <xdr:cNvSpPr/>
      </xdr:nvSpPr>
      <xdr:spPr>
        <a:xfrm>
          <a:off x="13652500" y="99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51893</xdr:rowOff>
    </xdr:from>
    <xdr:ext cx="534377" cy="259045"/>
    <xdr:sp macro="" textlink="">
      <xdr:nvSpPr>
        <xdr:cNvPr id="602" name="テキスト ボックス 601"/>
        <xdr:cNvSpPr txBox="1"/>
      </xdr:nvSpPr>
      <xdr:spPr>
        <a:xfrm>
          <a:off x="13436111" y="99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107920</xdr:rowOff>
    </xdr:from>
    <xdr:to>
      <xdr:col>67</xdr:col>
      <xdr:colOff>101600</xdr:colOff>
      <xdr:row>58</xdr:row>
      <xdr:rowOff>38070</xdr:rowOff>
    </xdr:to>
    <xdr:sp macro="" textlink="">
      <xdr:nvSpPr>
        <xdr:cNvPr id="603" name="楕円 602"/>
        <xdr:cNvSpPr/>
      </xdr:nvSpPr>
      <xdr:spPr>
        <a:xfrm>
          <a:off x="12763500" y="98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29197</xdr:rowOff>
    </xdr:from>
    <xdr:ext cx="534377" cy="259045"/>
    <xdr:sp macro="" textlink="">
      <xdr:nvSpPr>
        <xdr:cNvPr id="604" name="テキスト ボックス 603"/>
        <xdr:cNvSpPr txBox="1"/>
      </xdr:nvSpPr>
      <xdr:spPr>
        <a:xfrm>
          <a:off x="12547111" y="99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127470</xdr:rowOff>
    </xdr:from>
    <xdr:to>
      <xdr:col>85</xdr:col>
      <xdr:colOff>127000</xdr:colOff>
      <xdr:row>78</xdr:row>
      <xdr:rowOff>136796</xdr:rowOff>
    </xdr:to>
    <xdr:cxnSp macro="">
      <xdr:nvCxnSpPr>
        <xdr:cNvPr id="631" name="直線コネクタ 630"/>
        <xdr:cNvCxnSpPr/>
      </xdr:nvCxnSpPr>
      <xdr:spPr>
        <a:xfrm flipV="1">
          <a:off x="15481300" y="13500570"/>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136796</xdr:rowOff>
    </xdr:from>
    <xdr:to>
      <xdr:col>81</xdr:col>
      <xdr:colOff>50800</xdr:colOff>
      <xdr:row>78</xdr:row>
      <xdr:rowOff>139700</xdr:rowOff>
    </xdr:to>
    <xdr:cxnSp macro="">
      <xdr:nvCxnSpPr>
        <xdr:cNvPr id="634" name="直線コネクタ 633"/>
        <xdr:cNvCxnSpPr/>
      </xdr:nvCxnSpPr>
      <xdr:spPr>
        <a:xfrm flipV="1">
          <a:off x="14592300" y="1350989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114440</xdr:rowOff>
    </xdr:from>
    <xdr:to>
      <xdr:col>76</xdr:col>
      <xdr:colOff>114300</xdr:colOff>
      <xdr:row>78</xdr:row>
      <xdr:rowOff>139700</xdr:rowOff>
    </xdr:to>
    <xdr:cxnSp macro="">
      <xdr:nvCxnSpPr>
        <xdr:cNvPr id="637" name="直線コネクタ 636"/>
        <xdr:cNvCxnSpPr/>
      </xdr:nvCxnSpPr>
      <xdr:spPr>
        <a:xfrm>
          <a:off x="13703300" y="13487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103467</xdr:rowOff>
    </xdr:from>
    <xdr:to>
      <xdr:col>71</xdr:col>
      <xdr:colOff>177800</xdr:colOff>
      <xdr:row>78</xdr:row>
      <xdr:rowOff>114440</xdr:rowOff>
    </xdr:to>
    <xdr:cxnSp macro="">
      <xdr:nvCxnSpPr>
        <xdr:cNvPr id="640" name="直線コネクタ 639"/>
        <xdr:cNvCxnSpPr/>
      </xdr:nvCxnSpPr>
      <xdr:spPr>
        <a:xfrm>
          <a:off x="12814300" y="1347656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163158</xdr:rowOff>
    </xdr:from>
    <xdr:ext cx="469744" cy="259045"/>
    <xdr:sp macro="" textlink="">
      <xdr:nvSpPr>
        <xdr:cNvPr id="644" name="テキスト ボックス 643"/>
        <xdr:cNvSpPr txBox="1"/>
      </xdr:nvSpPr>
      <xdr:spPr>
        <a:xfrm>
          <a:off x="12579428" y="131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76670</xdr:rowOff>
    </xdr:from>
    <xdr:to>
      <xdr:col>85</xdr:col>
      <xdr:colOff>177800</xdr:colOff>
      <xdr:row>79</xdr:row>
      <xdr:rowOff>6820</xdr:rowOff>
    </xdr:to>
    <xdr:sp macro="" textlink="">
      <xdr:nvSpPr>
        <xdr:cNvPr id="650" name="楕円 649"/>
        <xdr:cNvSpPr/>
      </xdr:nvSpPr>
      <xdr:spPr>
        <a:xfrm>
          <a:off x="162687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163047</xdr:rowOff>
    </xdr:from>
    <xdr:ext cx="378565" cy="259045"/>
    <xdr:sp macro="" textlink="">
      <xdr:nvSpPr>
        <xdr:cNvPr id="651" name="災害復旧費該当値テキスト"/>
        <xdr:cNvSpPr txBox="1"/>
      </xdr:nvSpPr>
      <xdr:spPr>
        <a:xfrm>
          <a:off x="16370300" y="133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85996</xdr:rowOff>
    </xdr:from>
    <xdr:to>
      <xdr:col>81</xdr:col>
      <xdr:colOff>101600</xdr:colOff>
      <xdr:row>79</xdr:row>
      <xdr:rowOff>16146</xdr:rowOff>
    </xdr:to>
    <xdr:sp macro="" textlink="">
      <xdr:nvSpPr>
        <xdr:cNvPr id="652" name="楕円 651"/>
        <xdr:cNvSpPr/>
      </xdr:nvSpPr>
      <xdr:spPr>
        <a:xfrm>
          <a:off x="15430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7273</xdr:rowOff>
    </xdr:from>
    <xdr:ext cx="378565" cy="259045"/>
    <xdr:sp macro="" textlink="">
      <xdr:nvSpPr>
        <xdr:cNvPr id="653" name="テキスト ボックス 652"/>
        <xdr:cNvSpPr txBox="1"/>
      </xdr:nvSpPr>
      <xdr:spPr>
        <a:xfrm>
          <a:off x="15292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63640</xdr:rowOff>
    </xdr:from>
    <xdr:to>
      <xdr:col>72</xdr:col>
      <xdr:colOff>38100</xdr:colOff>
      <xdr:row>78</xdr:row>
      <xdr:rowOff>165240</xdr:rowOff>
    </xdr:to>
    <xdr:sp macro="" textlink="">
      <xdr:nvSpPr>
        <xdr:cNvPr id="656" name="楕円 655"/>
        <xdr:cNvSpPr/>
      </xdr:nvSpPr>
      <xdr:spPr>
        <a:xfrm>
          <a:off x="13652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156367</xdr:rowOff>
    </xdr:from>
    <xdr:ext cx="469744" cy="259045"/>
    <xdr:sp macro="" textlink="">
      <xdr:nvSpPr>
        <xdr:cNvPr id="657" name="テキスト ボックス 656"/>
        <xdr:cNvSpPr txBox="1"/>
      </xdr:nvSpPr>
      <xdr:spPr>
        <a:xfrm>
          <a:off x="13468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52667</xdr:rowOff>
    </xdr:from>
    <xdr:to>
      <xdr:col>67</xdr:col>
      <xdr:colOff>101600</xdr:colOff>
      <xdr:row>78</xdr:row>
      <xdr:rowOff>154267</xdr:rowOff>
    </xdr:to>
    <xdr:sp macro="" textlink="">
      <xdr:nvSpPr>
        <xdr:cNvPr id="658" name="楕円 657"/>
        <xdr:cNvSpPr/>
      </xdr:nvSpPr>
      <xdr:spPr>
        <a:xfrm>
          <a:off x="127635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145394</xdr:rowOff>
    </xdr:from>
    <xdr:ext cx="469744" cy="259045"/>
    <xdr:sp macro="" textlink="">
      <xdr:nvSpPr>
        <xdr:cNvPr id="659" name="テキスト ボックス 658"/>
        <xdr:cNvSpPr txBox="1"/>
      </xdr:nvSpPr>
      <xdr:spPr>
        <a:xfrm>
          <a:off x="12579428" y="135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48808</xdr:rowOff>
    </xdr:from>
    <xdr:to>
      <xdr:col>85</xdr:col>
      <xdr:colOff>127000</xdr:colOff>
      <xdr:row>97</xdr:row>
      <xdr:rowOff>60018</xdr:rowOff>
    </xdr:to>
    <xdr:cxnSp macro="">
      <xdr:nvCxnSpPr>
        <xdr:cNvPr id="688" name="直線コネクタ 687"/>
        <xdr:cNvCxnSpPr/>
      </xdr:nvCxnSpPr>
      <xdr:spPr>
        <a:xfrm>
          <a:off x="15481300" y="16679458"/>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48808</xdr:rowOff>
    </xdr:from>
    <xdr:to>
      <xdr:col>81</xdr:col>
      <xdr:colOff>50800</xdr:colOff>
      <xdr:row>97</xdr:row>
      <xdr:rowOff>50287</xdr:rowOff>
    </xdr:to>
    <xdr:cxnSp macro="">
      <xdr:nvCxnSpPr>
        <xdr:cNvPr id="691" name="直線コネクタ 690"/>
        <xdr:cNvCxnSpPr/>
      </xdr:nvCxnSpPr>
      <xdr:spPr>
        <a:xfrm flipV="1">
          <a:off x="14592300" y="16679458"/>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44968</xdr:rowOff>
    </xdr:from>
    <xdr:to>
      <xdr:col>76</xdr:col>
      <xdr:colOff>114300</xdr:colOff>
      <xdr:row>97</xdr:row>
      <xdr:rowOff>50287</xdr:rowOff>
    </xdr:to>
    <xdr:cxnSp macro="">
      <xdr:nvCxnSpPr>
        <xdr:cNvPr id="694" name="直線コネクタ 693"/>
        <xdr:cNvCxnSpPr/>
      </xdr:nvCxnSpPr>
      <xdr:spPr>
        <a:xfrm>
          <a:off x="13703300" y="16675618"/>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7066</xdr:rowOff>
    </xdr:from>
    <xdr:to>
      <xdr:col>71</xdr:col>
      <xdr:colOff>177800</xdr:colOff>
      <xdr:row>97</xdr:row>
      <xdr:rowOff>44968</xdr:rowOff>
    </xdr:to>
    <xdr:cxnSp macro="">
      <xdr:nvCxnSpPr>
        <xdr:cNvPr id="697" name="直線コネクタ 696"/>
        <xdr:cNvCxnSpPr/>
      </xdr:nvCxnSpPr>
      <xdr:spPr>
        <a:xfrm>
          <a:off x="12814300" y="16637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73632</xdr:rowOff>
    </xdr:from>
    <xdr:ext cx="534377" cy="259045"/>
    <xdr:sp macro="" textlink="">
      <xdr:nvSpPr>
        <xdr:cNvPr id="701" name="テキスト ボックス 700"/>
        <xdr:cNvSpPr txBox="1"/>
      </xdr:nvSpPr>
      <xdr:spPr>
        <a:xfrm>
          <a:off x="12547111" y="161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9218</xdr:rowOff>
    </xdr:from>
    <xdr:to>
      <xdr:col>85</xdr:col>
      <xdr:colOff>177800</xdr:colOff>
      <xdr:row>97</xdr:row>
      <xdr:rowOff>110818</xdr:rowOff>
    </xdr:to>
    <xdr:sp macro="" textlink="">
      <xdr:nvSpPr>
        <xdr:cNvPr id="707" name="楕円 706"/>
        <xdr:cNvSpPr/>
      </xdr:nvSpPr>
      <xdr:spPr>
        <a:xfrm>
          <a:off x="16268700" y="166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159095</xdr:rowOff>
    </xdr:from>
    <xdr:ext cx="534377" cy="259045"/>
    <xdr:sp macro="" textlink="">
      <xdr:nvSpPr>
        <xdr:cNvPr id="708" name="公債費該当値テキスト"/>
        <xdr:cNvSpPr txBox="1"/>
      </xdr:nvSpPr>
      <xdr:spPr>
        <a:xfrm>
          <a:off x="16370300" y="166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169458</xdr:rowOff>
    </xdr:from>
    <xdr:to>
      <xdr:col>81</xdr:col>
      <xdr:colOff>101600</xdr:colOff>
      <xdr:row>97</xdr:row>
      <xdr:rowOff>99608</xdr:rowOff>
    </xdr:to>
    <xdr:sp macro="" textlink="">
      <xdr:nvSpPr>
        <xdr:cNvPr id="709" name="楕円 708"/>
        <xdr:cNvSpPr/>
      </xdr:nvSpPr>
      <xdr:spPr>
        <a:xfrm>
          <a:off x="15430500" y="166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90735</xdr:rowOff>
    </xdr:from>
    <xdr:ext cx="534377" cy="259045"/>
    <xdr:sp macro="" textlink="">
      <xdr:nvSpPr>
        <xdr:cNvPr id="710" name="テキスト ボックス 709"/>
        <xdr:cNvSpPr txBox="1"/>
      </xdr:nvSpPr>
      <xdr:spPr>
        <a:xfrm>
          <a:off x="15214111" y="167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170937</xdr:rowOff>
    </xdr:from>
    <xdr:to>
      <xdr:col>76</xdr:col>
      <xdr:colOff>165100</xdr:colOff>
      <xdr:row>97</xdr:row>
      <xdr:rowOff>101087</xdr:rowOff>
    </xdr:to>
    <xdr:sp macro="" textlink="">
      <xdr:nvSpPr>
        <xdr:cNvPr id="711" name="楕円 710"/>
        <xdr:cNvSpPr/>
      </xdr:nvSpPr>
      <xdr:spPr>
        <a:xfrm>
          <a:off x="14541500" y="166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92214</xdr:rowOff>
    </xdr:from>
    <xdr:ext cx="534377" cy="259045"/>
    <xdr:sp macro="" textlink="">
      <xdr:nvSpPr>
        <xdr:cNvPr id="712" name="テキスト ボックス 711"/>
        <xdr:cNvSpPr txBox="1"/>
      </xdr:nvSpPr>
      <xdr:spPr>
        <a:xfrm>
          <a:off x="14325111" y="167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165618</xdr:rowOff>
    </xdr:from>
    <xdr:to>
      <xdr:col>72</xdr:col>
      <xdr:colOff>38100</xdr:colOff>
      <xdr:row>97</xdr:row>
      <xdr:rowOff>95768</xdr:rowOff>
    </xdr:to>
    <xdr:sp macro="" textlink="">
      <xdr:nvSpPr>
        <xdr:cNvPr id="713" name="楕円 712"/>
        <xdr:cNvSpPr/>
      </xdr:nvSpPr>
      <xdr:spPr>
        <a:xfrm>
          <a:off x="13652500" y="166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86895</xdr:rowOff>
    </xdr:from>
    <xdr:ext cx="534377" cy="259045"/>
    <xdr:sp macro="" textlink="">
      <xdr:nvSpPr>
        <xdr:cNvPr id="714" name="テキスト ボックス 713"/>
        <xdr:cNvSpPr txBox="1"/>
      </xdr:nvSpPr>
      <xdr:spPr>
        <a:xfrm>
          <a:off x="13436111" y="167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127716</xdr:rowOff>
    </xdr:from>
    <xdr:to>
      <xdr:col>67</xdr:col>
      <xdr:colOff>101600</xdr:colOff>
      <xdr:row>97</xdr:row>
      <xdr:rowOff>57866</xdr:rowOff>
    </xdr:to>
    <xdr:sp macro="" textlink="">
      <xdr:nvSpPr>
        <xdr:cNvPr id="715" name="楕円 714"/>
        <xdr:cNvSpPr/>
      </xdr:nvSpPr>
      <xdr:spPr>
        <a:xfrm>
          <a:off x="12763500" y="165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48993</xdr:rowOff>
    </xdr:from>
    <xdr:ext cx="534377" cy="259045"/>
    <xdr:sp macro="" textlink="">
      <xdr:nvSpPr>
        <xdr:cNvPr id="716" name="テキスト ボックス 715"/>
        <xdr:cNvSpPr txBox="1"/>
      </xdr:nvSpPr>
      <xdr:spPr>
        <a:xfrm>
          <a:off x="12547111" y="16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55" name="フローチャート: 判断 754"/>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56" name="テキスト ボックス 755"/>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衛生費、商工費、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消防費は、全国、県、類似団体内平均値を上回って</a:t>
          </a:r>
          <a:r>
            <a:rPr kumimoji="1" lang="ja-JP" altLang="en-US" sz="1100">
              <a:solidFill>
                <a:schemeClr val="dk1"/>
              </a:solidFill>
              <a:effectLst/>
              <a:latin typeface="+mn-lt"/>
              <a:ea typeface="+mn-ea"/>
              <a:cs typeface="+mn-cs"/>
            </a:rPr>
            <a:t>いる。これは</a:t>
          </a:r>
          <a:r>
            <a:rPr kumimoji="1" lang="ja-JP" altLang="ja-JP" sz="1100">
              <a:solidFill>
                <a:schemeClr val="dk1"/>
              </a:solidFill>
              <a:effectLst/>
              <a:latin typeface="+mn-lt"/>
              <a:ea typeface="+mn-ea"/>
              <a:cs typeface="+mn-cs"/>
            </a:rPr>
            <a:t>、本市の基幹産業が観光</a:t>
          </a:r>
          <a:r>
            <a:rPr kumimoji="1" lang="ja-JP" altLang="en-US" sz="1100">
              <a:solidFill>
                <a:schemeClr val="dk1"/>
              </a:solidFill>
              <a:effectLst/>
              <a:latin typeface="+mn-lt"/>
              <a:ea typeface="+mn-ea"/>
              <a:cs typeface="+mn-cs"/>
            </a:rPr>
            <a:t>業</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人口規模以上の行政需要が多いことや</a:t>
          </a:r>
          <a:r>
            <a:rPr lang="ja-JP" altLang="ja-JP" sz="1100">
              <a:solidFill>
                <a:schemeClr val="dk1"/>
              </a:solidFill>
              <a:effectLst/>
              <a:latin typeface="+mn-lt"/>
              <a:ea typeface="+mn-ea"/>
              <a:cs typeface="+mn-cs"/>
            </a:rPr>
            <a:t>、消防業務、廃棄物処理施設を単独で運営していることが要因である。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総務費は、南熱海支所・消防署南熱海出張所の改築工事（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皆増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財政調整基金への積立金の増加により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大幅に増加している</a:t>
          </a:r>
          <a:r>
            <a:rPr kumimoji="1" lang="ja-JP" altLang="ja-JP" sz="1100">
              <a:solidFill>
                <a:schemeClr val="dk1"/>
              </a:solidFill>
              <a:effectLst/>
              <a:latin typeface="+mn-lt"/>
              <a:ea typeface="+mn-ea"/>
              <a:cs typeface="+mn-cs"/>
            </a:rPr>
            <a:t>。民生費は、後</a:t>
          </a:r>
          <a:r>
            <a:rPr lang="ja-JP" altLang="ja-JP" sz="1100" b="0" i="0" baseline="0">
              <a:solidFill>
                <a:schemeClr val="dk1"/>
              </a:solidFill>
              <a:effectLst/>
              <a:latin typeface="+mn-lt"/>
              <a:ea typeface="+mn-ea"/>
              <a:cs typeface="+mn-cs"/>
            </a:rPr>
            <a:t>期特会繰出金、介護保険事業特別会計への繰出金</a:t>
          </a:r>
          <a:r>
            <a:rPr lang="ja-JP" altLang="en-US" sz="1100" b="0" i="0" baseline="0">
              <a:solidFill>
                <a:schemeClr val="dk1"/>
              </a:solidFill>
              <a:effectLst/>
              <a:latin typeface="+mn-lt"/>
              <a:ea typeface="+mn-ea"/>
              <a:cs typeface="+mn-cs"/>
            </a:rPr>
            <a:t>が増加したが、</a:t>
          </a:r>
          <a:r>
            <a:rPr kumimoji="1" lang="ja-JP" altLang="ja-JP" sz="1100">
              <a:solidFill>
                <a:schemeClr val="dk1"/>
              </a:solidFill>
              <a:effectLst/>
              <a:latin typeface="+mn-lt"/>
              <a:ea typeface="+mn-ea"/>
              <a:cs typeface="+mn-cs"/>
            </a:rPr>
            <a:t>臨時福祉給付金給付事業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経済対策臨時福祉給付金事業</a:t>
          </a:r>
          <a:r>
            <a:rPr kumimoji="1" lang="ja-JP" altLang="en-US" sz="1100">
              <a:solidFill>
                <a:schemeClr val="dk1"/>
              </a:solidFill>
              <a:effectLst/>
              <a:latin typeface="+mn-lt"/>
              <a:ea typeface="+mn-ea"/>
              <a:cs typeface="+mn-cs"/>
            </a:rPr>
            <a:t>が皆減、生活保護費が減少したことにより全体では減少している。</a:t>
          </a:r>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初島交流広場埋立工事の完了により減少している</a:t>
          </a:r>
          <a:r>
            <a:rPr kumimoji="1" lang="ja-JP" altLang="ja-JP" sz="1100">
              <a:solidFill>
                <a:schemeClr val="dk1"/>
              </a:solidFill>
              <a:effectLst/>
              <a:latin typeface="+mn-lt"/>
              <a:ea typeface="+mn-ea"/>
              <a:cs typeface="+mn-cs"/>
            </a:rPr>
            <a:t>。衛生費は、</a:t>
          </a:r>
          <a:r>
            <a:rPr lang="ja-JP" altLang="ja-JP" sz="1100" b="0" i="0" baseline="0">
              <a:solidFill>
                <a:schemeClr val="dk1"/>
              </a:solidFill>
              <a:effectLst/>
              <a:latin typeface="+mn-lt"/>
              <a:ea typeface="+mn-ea"/>
              <a:cs typeface="+mn-cs"/>
            </a:rPr>
            <a:t>エコプラント保全工事</a:t>
          </a:r>
          <a:r>
            <a:rPr lang="ja-JP" altLang="en-US" sz="1100" b="0" i="0" baseline="0">
              <a:solidFill>
                <a:schemeClr val="dk1"/>
              </a:solidFill>
              <a:effectLst/>
              <a:latin typeface="+mn-lt"/>
              <a:ea typeface="+mn-ea"/>
              <a:cs typeface="+mn-cs"/>
            </a:rPr>
            <a:t>費（</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年度完了）の減少、水道事業への繰出金の減少により大幅に減少している。</a:t>
          </a: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海釣り施設整備事業費の皆増、補助金等の増加により増加している</a:t>
          </a:r>
          <a:r>
            <a:rPr kumimoji="1" lang="ja-JP" altLang="ja-JP" sz="1100">
              <a:solidFill>
                <a:schemeClr val="dk1"/>
              </a:solidFill>
              <a:effectLst/>
              <a:latin typeface="+mn-lt"/>
              <a:ea typeface="+mn-ea"/>
              <a:cs typeface="+mn-cs"/>
            </a:rPr>
            <a:t>。消防費は、消防団第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分団詰所新設工事</a:t>
          </a:r>
          <a:r>
            <a:rPr kumimoji="1" lang="ja-JP" altLang="en-US" sz="1100">
              <a:solidFill>
                <a:schemeClr val="dk1"/>
              </a:solidFill>
              <a:effectLst/>
              <a:latin typeface="+mn-lt"/>
              <a:ea typeface="+mn-ea"/>
              <a:cs typeface="+mn-cs"/>
            </a:rPr>
            <a:t>の皆減等により減少しているが、</a:t>
          </a:r>
          <a:r>
            <a:rPr kumimoji="1" lang="ja-JP" altLang="ja-JP" sz="1100">
              <a:solidFill>
                <a:schemeClr val="dk1"/>
              </a:solidFill>
              <a:effectLst/>
              <a:latin typeface="+mn-lt"/>
              <a:ea typeface="+mn-ea"/>
              <a:cs typeface="+mn-cs"/>
            </a:rPr>
            <a:t>市単独で消防業務を運営していることから、全国、県、類似団体平均を上回っている状況である。教育費は、</a:t>
          </a:r>
          <a:r>
            <a:rPr kumimoji="1" lang="ja-JP" altLang="en-US" sz="1100">
              <a:solidFill>
                <a:schemeClr val="dk1"/>
              </a:solidFill>
              <a:effectLst/>
              <a:latin typeface="+mn-lt"/>
              <a:ea typeface="+mn-ea"/>
              <a:cs typeface="+mn-cs"/>
            </a:rPr>
            <a:t>初島小中学校環境改善経費の皆増、</a:t>
          </a:r>
          <a:r>
            <a:rPr kumimoji="1" lang="ja-JP" altLang="ja-JP" sz="1100">
              <a:solidFill>
                <a:schemeClr val="dk1"/>
              </a:solidFill>
              <a:effectLst/>
              <a:latin typeface="+mn-lt"/>
              <a:ea typeface="+mn-ea"/>
              <a:cs typeface="+mn-cs"/>
            </a:rPr>
            <a:t>小学校校舎等改修経費</a:t>
          </a:r>
          <a:r>
            <a:rPr kumimoji="1" lang="ja-JP" altLang="en-US" sz="1100">
              <a:solidFill>
                <a:schemeClr val="dk1"/>
              </a:solidFill>
              <a:effectLst/>
              <a:latin typeface="+mn-lt"/>
              <a:ea typeface="+mn-ea"/>
              <a:cs typeface="+mn-cs"/>
            </a:rPr>
            <a:t>（エアコン設置工事・ブロック塀）の増加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文化振興基金積立金の増加　</a:t>
          </a:r>
          <a:r>
            <a:rPr kumimoji="1" lang="ja-JP" altLang="ja-JP" sz="1100">
              <a:solidFill>
                <a:schemeClr val="dk1"/>
              </a:solidFill>
              <a:effectLst/>
              <a:latin typeface="+mn-lt"/>
              <a:ea typeface="+mn-ea"/>
              <a:cs typeface="+mn-cs"/>
            </a:rPr>
            <a:t>学校施設の屋根、外壁、設備が老朽化による維持補修時期を迎えていることによ</a:t>
          </a:r>
          <a:r>
            <a:rPr kumimoji="1" lang="ja-JP" altLang="en-US" sz="1100">
              <a:solidFill>
                <a:schemeClr val="dk1"/>
              </a:solidFill>
              <a:effectLst/>
              <a:latin typeface="+mn-lt"/>
              <a:ea typeface="+mn-ea"/>
              <a:cs typeface="+mn-cs"/>
            </a:rPr>
            <a:t>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財政調整基金残高の</a:t>
          </a:r>
          <a:r>
            <a:rPr kumimoji="1" lang="ja-JP" altLang="ja-JP" sz="1100">
              <a:solidFill>
                <a:schemeClr val="dk1"/>
              </a:solidFill>
              <a:effectLst/>
              <a:latin typeface="+mn-lt"/>
              <a:ea typeface="+mn-ea"/>
              <a:cs typeface="+mn-cs"/>
            </a:rPr>
            <a:t>標準財政規模に対する比率は、対前年度比で</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に引き続き実質単年度収支が赤字となった。これは、財政調整基金の取崩し額が積立額より多かったことや臨時的な歳出が発生したことが要因である。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年度の財政調整基金残高は、決算剰余金積立</a:t>
          </a:r>
          <a:r>
            <a:rPr kumimoji="1" lang="ja-JP" altLang="en-US" sz="1100">
              <a:solidFill>
                <a:schemeClr val="dk1"/>
              </a:solidFill>
              <a:effectLst/>
              <a:latin typeface="+mn-lt"/>
              <a:ea typeface="+mn-ea"/>
              <a:cs typeface="+mn-cs"/>
            </a:rPr>
            <a:t>及び下水道貸付金の償還金積立</a:t>
          </a:r>
          <a:r>
            <a:rPr kumimoji="1" lang="ja-JP" altLang="ja-JP" sz="1100">
              <a:solidFill>
                <a:schemeClr val="dk1"/>
              </a:solidFill>
              <a:effectLst/>
              <a:latin typeface="+mn-lt"/>
              <a:ea typeface="+mn-ea"/>
              <a:cs typeface="+mn-cs"/>
            </a:rPr>
            <a:t>を行ったため、</a:t>
          </a:r>
          <a:r>
            <a:rPr kumimoji="1" lang="ja-JP" altLang="en-US" sz="1100">
              <a:solidFill>
                <a:schemeClr val="dk1"/>
              </a:solidFill>
              <a:effectLst/>
              <a:latin typeface="+mn-lt"/>
              <a:ea typeface="+mn-ea"/>
              <a:cs typeface="+mn-cs"/>
            </a:rPr>
            <a:t>前年度を上回る</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a:t>
          </a:r>
          <a:r>
            <a:rPr kumimoji="1" lang="ja-JP" altLang="en-US" sz="1100">
              <a:solidFill>
                <a:schemeClr val="dk1"/>
              </a:solidFill>
              <a:effectLst/>
              <a:latin typeface="+mn-lt"/>
              <a:ea typeface="+mn-ea"/>
              <a:cs typeface="+mn-cs"/>
            </a:rPr>
            <a:t>することができた。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計画的な基金の積立や取崩し</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健全な財政運営に努め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前年度と比較して標準財政規模比が大幅に減少したのは国民健康保険事業特別会計</a:t>
          </a:r>
          <a:r>
            <a:rPr lang="ja-JP" altLang="en-US" sz="1100">
              <a:solidFill>
                <a:schemeClr val="dk1"/>
              </a:solidFill>
              <a:effectLst/>
              <a:latin typeface="+mn-lt"/>
              <a:ea typeface="+mn-ea"/>
              <a:cs typeface="+mn-cs"/>
            </a:rPr>
            <a:t>で、それ以外の会計では大きな変動はなかった。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国民健康保険事業特別会計</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歳入の前期高齢者交付金が増加し</a:t>
          </a:r>
          <a:r>
            <a:rPr lang="ja-JP" altLang="en-US" sz="1100">
              <a:solidFill>
                <a:schemeClr val="dk1"/>
              </a:solidFill>
              <a:effectLst/>
              <a:latin typeface="+mn-lt"/>
              <a:ea typeface="+mn-ea"/>
              <a:cs typeface="+mn-cs"/>
            </a:rPr>
            <a:t>たことによるもので</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は国保広域化により平年並みの数値に落ち着いている。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水道事業会計及び温泉事業会計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マイナスとなっていたが、これは地方公営企業法等の改正に伴う新会計基準の適用に伴い、計上不足額も含め計上された引当金繰入額の影響によるところが大きかったためで、平成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年度以降は、全ての会計で黒字となっている。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水道事業会計は、年度をまたぐ大型工事費の支払の減少に伴い、流動資産の減少よりも流動負債の減少が大きかったため標準財政規模の比率が上昇した。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今後も、水道事業会計、下水道事業会計、温泉事業会計については、経営戦略等の計画に基づき、その他の事業会計についても、一般会計の繰出金に依存しないように、健全な財政運営に努めていく。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19996387</v>
      </c>
      <c r="BO4" s="392"/>
      <c r="BP4" s="392"/>
      <c r="BQ4" s="392"/>
      <c r="BR4" s="392"/>
      <c r="BS4" s="392"/>
      <c r="BT4" s="392"/>
      <c r="BU4" s="393"/>
      <c r="BV4" s="391">
        <v>18848791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8.1999999999999993</v>
      </c>
      <c r="CU4" s="398"/>
      <c r="CV4" s="398"/>
      <c r="CW4" s="398"/>
      <c r="CX4" s="398"/>
      <c r="CY4" s="398"/>
      <c r="CZ4" s="398"/>
      <c r="DA4" s="399"/>
      <c r="DB4" s="397">
        <v>8.6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18819559</v>
      </c>
      <c r="BO5" s="429"/>
      <c r="BP5" s="429"/>
      <c r="BQ5" s="429"/>
      <c r="BR5" s="429"/>
      <c r="BS5" s="429"/>
      <c r="BT5" s="429"/>
      <c r="BU5" s="430"/>
      <c r="BV5" s="428">
        <v>17842179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83</v>
      </c>
      <c r="CU5" s="426"/>
      <c r="CV5" s="426"/>
      <c r="CW5" s="426"/>
      <c r="CX5" s="426"/>
      <c r="CY5" s="426"/>
      <c r="CZ5" s="426"/>
      <c r="DA5" s="427"/>
      <c r="DB5" s="425">
        <v>85.8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1176828</v>
      </c>
      <c r="BO6" s="429"/>
      <c r="BP6" s="429"/>
      <c r="BQ6" s="429"/>
      <c r="BR6" s="429"/>
      <c r="BS6" s="429"/>
      <c r="BT6" s="429"/>
      <c r="BU6" s="430"/>
      <c r="BV6" s="428">
        <v>1006612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87.8</v>
      </c>
      <c r="CU6" s="466"/>
      <c r="CV6" s="466"/>
      <c r="CW6" s="466"/>
      <c r="CX6" s="466"/>
      <c r="CY6" s="466"/>
      <c r="CZ6" s="466"/>
      <c r="DA6" s="467"/>
      <c r="DB6" s="465">
        <v>90</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354025</v>
      </c>
      <c r="BO7" s="429"/>
      <c r="BP7" s="429"/>
      <c r="BQ7" s="429"/>
      <c r="BR7" s="429"/>
      <c r="BS7" s="429"/>
      <c r="BT7" s="429"/>
      <c r="BU7" s="430"/>
      <c r="BV7" s="428">
        <v>147609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10042774</v>
      </c>
      <c r="CU7" s="429"/>
      <c r="CV7" s="429"/>
      <c r="CW7" s="429"/>
      <c r="CX7" s="429"/>
      <c r="CY7" s="429"/>
      <c r="CZ7" s="429"/>
      <c r="DA7" s="430"/>
      <c r="DB7" s="428">
        <v>10022491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822803</v>
      </c>
      <c r="BO8" s="429"/>
      <c r="BP8" s="429"/>
      <c r="BQ8" s="429"/>
      <c r="BR8" s="429"/>
      <c r="BS8" s="429"/>
      <c r="BT8" s="429"/>
      <c r="BU8" s="430"/>
      <c r="BV8" s="428">
        <v>859003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0.92</v>
      </c>
      <c r="CU8" s="469"/>
      <c r="CV8" s="469"/>
      <c r="CW8" s="469"/>
      <c r="CX8" s="469"/>
      <c r="CY8" s="469"/>
      <c r="CZ8" s="469"/>
      <c r="DA8" s="470"/>
      <c r="DB8" s="468">
        <v>0.92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37544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-36200</v>
      </c>
      <c r="BO9" s="429"/>
      <c r="BP9" s="429"/>
      <c r="BQ9" s="429"/>
      <c r="BR9" s="429"/>
      <c r="BS9" s="429"/>
      <c r="BT9" s="429"/>
      <c r="BU9" s="430"/>
      <c r="BV9" s="428">
        <v>-13176</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11.5</v>
      </c>
      <c r="CU9" s="426"/>
      <c r="CV9" s="426"/>
      <c r="CW9" s="426"/>
      <c r="CX9" s="426"/>
      <c r="CY9" s="426"/>
      <c r="CZ9" s="426"/>
      <c r="DA9" s="427"/>
      <c r="DB9" s="425">
        <v>12.1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39611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312333</v>
      </c>
      <c r="BO10" s="429"/>
      <c r="BP10" s="429"/>
      <c r="BQ10" s="429"/>
      <c r="BR10" s="429"/>
      <c r="BS10" s="429"/>
      <c r="BT10" s="429"/>
      <c r="BU10" s="430"/>
      <c r="BV10" s="428">
        <v>12857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37042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500000</v>
      </c>
      <c r="BO12" s="429"/>
      <c r="BP12" s="429"/>
      <c r="BQ12" s="429"/>
      <c r="BR12" s="429"/>
      <c r="BS12" s="429"/>
      <c r="BT12" s="429"/>
      <c r="BU12" s="430"/>
      <c r="BV12" s="428">
        <v>534567</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36536</v>
      </c>
      <c r="S13" s="510"/>
      <c r="T13" s="510"/>
      <c r="U13" s="510"/>
      <c r="V13" s="511"/>
      <c r="W13" s="444" t="s">
        <v>138</v>
      </c>
      <c r="X13" s="445"/>
      <c r="Y13" s="445"/>
      <c r="Z13" s="445"/>
      <c r="AA13" s="445"/>
      <c r="AB13" s="435"/>
      <c r="AC13" s="479">
        <v>265</v>
      </c>
      <c r="AD13" s="480"/>
      <c r="AE13" s="480"/>
      <c r="AF13" s="480"/>
      <c r="AG13" s="519"/>
      <c r="AH13" s="479">
        <v>286</v>
      </c>
      <c r="AI13" s="480"/>
      <c r="AJ13" s="480"/>
      <c r="AK13" s="480"/>
      <c r="AL13" s="481"/>
      <c r="AM13" s="457" t="s">
        <v>139</v>
      </c>
      <c r="AN13" s="458"/>
      <c r="AO13" s="458"/>
      <c r="AP13" s="458"/>
      <c r="AQ13" s="458"/>
      <c r="AR13" s="458"/>
      <c r="AS13" s="458"/>
      <c r="AT13" s="459"/>
      <c r="AU13" s="460" t="s">
        <v>115</v>
      </c>
      <c r="AV13" s="461"/>
      <c r="AW13" s="461"/>
      <c r="AX13" s="461"/>
      <c r="AY13" s="462" t="s">
        <v>140</v>
      </c>
      <c r="AZ13" s="463"/>
      <c r="BA13" s="463"/>
      <c r="BB13" s="463"/>
      <c r="BC13" s="463"/>
      <c r="BD13" s="463"/>
      <c r="BE13" s="463"/>
      <c r="BF13" s="463"/>
      <c r="BG13" s="463"/>
      <c r="BH13" s="463"/>
      <c r="BI13" s="463"/>
      <c r="BJ13" s="463"/>
      <c r="BK13" s="463"/>
      <c r="BL13" s="463"/>
      <c r="BM13" s="464"/>
      <c r="BN13" s="428">
        <v>-223867</v>
      </c>
      <c r="BO13" s="429"/>
      <c r="BP13" s="429"/>
      <c r="BQ13" s="429"/>
      <c r="BR13" s="429"/>
      <c r="BS13" s="429"/>
      <c r="BT13" s="429"/>
      <c r="BU13" s="430"/>
      <c r="BV13" s="428">
        <v>-534886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3.5</v>
      </c>
      <c r="CU13" s="426"/>
      <c r="CV13" s="426"/>
      <c r="CW13" s="426"/>
      <c r="CX13" s="426"/>
      <c r="CY13" s="426"/>
      <c r="CZ13" s="426"/>
      <c r="DA13" s="427"/>
      <c r="DB13" s="425">
        <v>4.4000000000000004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37510</v>
      </c>
      <c r="S14" s="510"/>
      <c r="T14" s="510"/>
      <c r="U14" s="510"/>
      <c r="V14" s="511"/>
      <c r="W14" s="418"/>
      <c r="X14" s="419"/>
      <c r="Y14" s="419"/>
      <c r="Z14" s="419"/>
      <c r="AA14" s="419"/>
      <c r="AB14" s="408"/>
      <c r="AC14" s="512">
        <v>1.6</v>
      </c>
      <c r="AD14" s="513"/>
      <c r="AE14" s="513"/>
      <c r="AF14" s="513"/>
      <c r="AG14" s="514"/>
      <c r="AH14" s="512">
        <v>1.6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10.1</v>
      </c>
      <c r="CU14" s="524"/>
      <c r="CV14" s="524"/>
      <c r="CW14" s="524"/>
      <c r="CX14" s="524"/>
      <c r="CY14" s="524"/>
      <c r="CZ14" s="524"/>
      <c r="DA14" s="525"/>
      <c r="DB14" s="523">
        <v>9.1999999999999993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37065</v>
      </c>
      <c r="S15" s="510"/>
      <c r="T15" s="510"/>
      <c r="U15" s="510"/>
      <c r="V15" s="511"/>
      <c r="W15" s="444" t="s">
        <v>144</v>
      </c>
      <c r="X15" s="445"/>
      <c r="Y15" s="445"/>
      <c r="Z15" s="445"/>
      <c r="AA15" s="445"/>
      <c r="AB15" s="435"/>
      <c r="AC15" s="479">
        <v>2045</v>
      </c>
      <c r="AD15" s="480"/>
      <c r="AE15" s="480"/>
      <c r="AF15" s="480"/>
      <c r="AG15" s="519"/>
      <c r="AH15" s="479">
        <v>2159</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6863265</v>
      </c>
      <c r="BO15" s="392"/>
      <c r="BP15" s="392"/>
      <c r="BQ15" s="392"/>
      <c r="BR15" s="392"/>
      <c r="BS15" s="392"/>
      <c r="BT15" s="392"/>
      <c r="BU15" s="393"/>
      <c r="BV15" s="391">
        <v>6761583</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12.4</v>
      </c>
      <c r="AD16" s="513"/>
      <c r="AE16" s="513"/>
      <c r="AF16" s="513"/>
      <c r="AG16" s="514"/>
      <c r="AH16" s="512">
        <v>12.3</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7392724</v>
      </c>
      <c r="BO16" s="429"/>
      <c r="BP16" s="429"/>
      <c r="BQ16" s="429"/>
      <c r="BR16" s="429"/>
      <c r="BS16" s="429"/>
      <c r="BT16" s="429"/>
      <c r="BU16" s="430"/>
      <c r="BV16" s="428">
        <v>7349424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14120</v>
      </c>
      <c r="AD17" s="480"/>
      <c r="AE17" s="480"/>
      <c r="AF17" s="480"/>
      <c r="AG17" s="519"/>
      <c r="AH17" s="479">
        <v>15102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8936700</v>
      </c>
      <c r="BO17" s="429"/>
      <c r="BP17" s="429"/>
      <c r="BQ17" s="429"/>
      <c r="BR17" s="429"/>
      <c r="BS17" s="429"/>
      <c r="BT17" s="429"/>
      <c r="BU17" s="430"/>
      <c r="BV17" s="428">
        <v>8813512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61.78</v>
      </c>
      <c r="M18" s="541"/>
      <c r="N18" s="541"/>
      <c r="O18" s="541"/>
      <c r="P18" s="541"/>
      <c r="Q18" s="541"/>
      <c r="R18" s="542"/>
      <c r="S18" s="542"/>
      <c r="T18" s="542"/>
      <c r="U18" s="542"/>
      <c r="V18" s="543"/>
      <c r="W18" s="446"/>
      <c r="X18" s="447"/>
      <c r="Y18" s="447"/>
      <c r="Z18" s="447"/>
      <c r="AA18" s="447"/>
      <c r="AB18" s="438"/>
      <c r="AC18" s="544">
        <v>85.9</v>
      </c>
      <c r="AD18" s="545"/>
      <c r="AE18" s="545"/>
      <c r="AF18" s="545"/>
      <c r="AG18" s="546"/>
      <c r="AH18" s="544">
        <v>86.1</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8819214</v>
      </c>
      <c r="BO18" s="429"/>
      <c r="BP18" s="429"/>
      <c r="BQ18" s="429"/>
      <c r="BR18" s="429"/>
      <c r="BS18" s="429"/>
      <c r="BT18" s="429"/>
      <c r="BU18" s="430"/>
      <c r="BV18" s="428">
        <v>9025279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608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13728064</v>
      </c>
      <c r="BO19" s="429"/>
      <c r="BP19" s="429"/>
      <c r="BQ19" s="429"/>
      <c r="BR19" s="429"/>
      <c r="BS19" s="429"/>
      <c r="BT19" s="429"/>
      <c r="BU19" s="430"/>
      <c r="BV19" s="428">
        <v>13582664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18846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16523711</v>
      </c>
      <c r="BO23" s="429"/>
      <c r="BP23" s="429"/>
      <c r="BQ23" s="429"/>
      <c r="BR23" s="429"/>
      <c r="BS23" s="429"/>
      <c r="BT23" s="429"/>
      <c r="BU23" s="430"/>
      <c r="BV23" s="428">
        <v>16169854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7480</v>
      </c>
      <c r="R24" s="480"/>
      <c r="S24" s="480"/>
      <c r="T24" s="480"/>
      <c r="U24" s="480"/>
      <c r="V24" s="519"/>
      <c r="W24" s="578"/>
      <c r="X24" s="566"/>
      <c r="Y24" s="567"/>
      <c r="Z24" s="478" t="s">
        <v>168</v>
      </c>
      <c r="AA24" s="458"/>
      <c r="AB24" s="458"/>
      <c r="AC24" s="458"/>
      <c r="AD24" s="458"/>
      <c r="AE24" s="458"/>
      <c r="AF24" s="458"/>
      <c r="AG24" s="459"/>
      <c r="AH24" s="479">
        <v>400</v>
      </c>
      <c r="AI24" s="480"/>
      <c r="AJ24" s="480"/>
      <c r="AK24" s="480"/>
      <c r="AL24" s="519"/>
      <c r="AM24" s="479">
        <v>1274400</v>
      </c>
      <c r="AN24" s="480"/>
      <c r="AO24" s="480"/>
      <c r="AP24" s="480"/>
      <c r="AQ24" s="480"/>
      <c r="AR24" s="519"/>
      <c r="AS24" s="479">
        <v>3186</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10943245</v>
      </c>
      <c r="BO24" s="429"/>
      <c r="BP24" s="429"/>
      <c r="BQ24" s="429"/>
      <c r="BR24" s="429"/>
      <c r="BS24" s="429"/>
      <c r="BT24" s="429"/>
      <c r="BU24" s="430"/>
      <c r="BV24" s="428">
        <v>10997611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6290</v>
      </c>
      <c r="R25" s="480"/>
      <c r="S25" s="480"/>
      <c r="T25" s="480"/>
      <c r="U25" s="480"/>
      <c r="V25" s="519"/>
      <c r="W25" s="578"/>
      <c r="X25" s="566"/>
      <c r="Y25" s="567"/>
      <c r="Z25" s="478" t="s">
        <v>171</v>
      </c>
      <c r="AA25" s="458"/>
      <c r="AB25" s="458"/>
      <c r="AC25" s="458"/>
      <c r="AD25" s="458"/>
      <c r="AE25" s="458"/>
      <c r="AF25" s="458"/>
      <c r="AG25" s="459"/>
      <c r="AH25" s="479">
        <v>86</v>
      </c>
      <c r="AI25" s="480"/>
      <c r="AJ25" s="480"/>
      <c r="AK25" s="480"/>
      <c r="AL25" s="519"/>
      <c r="AM25" s="479">
        <v>242262</v>
      </c>
      <c r="AN25" s="480"/>
      <c r="AO25" s="480"/>
      <c r="AP25" s="480"/>
      <c r="AQ25" s="480"/>
      <c r="AR25" s="519"/>
      <c r="AS25" s="479">
        <v>2817</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2031653</v>
      </c>
      <c r="BO25" s="392"/>
      <c r="BP25" s="392"/>
      <c r="BQ25" s="392"/>
      <c r="BR25" s="392"/>
      <c r="BS25" s="392"/>
      <c r="BT25" s="392"/>
      <c r="BU25" s="393"/>
      <c r="BV25" s="391">
        <v>2368957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5610</v>
      </c>
      <c r="R26" s="480"/>
      <c r="S26" s="480"/>
      <c r="T26" s="480"/>
      <c r="U26" s="480"/>
      <c r="V26" s="519"/>
      <c r="W26" s="578"/>
      <c r="X26" s="566"/>
      <c r="Y26" s="567"/>
      <c r="Z26" s="478" t="s">
        <v>174</v>
      </c>
      <c r="AA26" s="588"/>
      <c r="AB26" s="588"/>
      <c r="AC26" s="588"/>
      <c r="AD26" s="588"/>
      <c r="AE26" s="588"/>
      <c r="AF26" s="588"/>
      <c r="AG26" s="589"/>
      <c r="AH26" s="479">
        <v>22</v>
      </c>
      <c r="AI26" s="480"/>
      <c r="AJ26" s="480"/>
      <c r="AK26" s="480"/>
      <c r="AL26" s="519"/>
      <c r="AM26" s="479">
        <v>79332</v>
      </c>
      <c r="AN26" s="480"/>
      <c r="AO26" s="480"/>
      <c r="AP26" s="480"/>
      <c r="AQ26" s="480"/>
      <c r="AR26" s="519"/>
      <c r="AS26" s="479">
        <v>3606</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4650</v>
      </c>
      <c r="R27" s="480"/>
      <c r="S27" s="480"/>
      <c r="T27" s="480"/>
      <c r="U27" s="480"/>
      <c r="V27" s="519"/>
      <c r="W27" s="578"/>
      <c r="X27" s="566"/>
      <c r="Y27" s="567"/>
      <c r="Z27" s="478" t="s">
        <v>178</v>
      </c>
      <c r="AA27" s="458"/>
      <c r="AB27" s="458"/>
      <c r="AC27" s="458"/>
      <c r="AD27" s="458"/>
      <c r="AE27" s="458"/>
      <c r="AF27" s="458"/>
      <c r="AG27" s="459"/>
      <c r="AH27" s="479">
        <v>28</v>
      </c>
      <c r="AI27" s="480"/>
      <c r="AJ27" s="480"/>
      <c r="AK27" s="480"/>
      <c r="AL27" s="519"/>
      <c r="AM27" s="479">
        <v>88851</v>
      </c>
      <c r="AN27" s="480"/>
      <c r="AO27" s="480"/>
      <c r="AP27" s="480"/>
      <c r="AQ27" s="480"/>
      <c r="AR27" s="519"/>
      <c r="AS27" s="479">
        <v>3173</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176</v>
      </c>
      <c r="BO27" s="602"/>
      <c r="BP27" s="602"/>
      <c r="BQ27" s="602"/>
      <c r="BR27" s="602"/>
      <c r="BS27" s="602"/>
      <c r="BT27" s="602"/>
      <c r="BU27" s="603"/>
      <c r="BV27" s="601" t="s">
        <v>176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4250</v>
      </c>
      <c r="R28" s="480"/>
      <c r="S28" s="480"/>
      <c r="T28" s="480"/>
      <c r="U28" s="480"/>
      <c r="V28" s="519"/>
      <c r="W28" s="578"/>
      <c r="X28" s="566"/>
      <c r="Y28" s="567"/>
      <c r="Z28" s="478" t="s">
        <v>181</v>
      </c>
      <c r="AA28" s="458"/>
      <c r="AB28" s="458"/>
      <c r="AC28" s="458"/>
      <c r="AD28" s="458"/>
      <c r="AE28" s="458"/>
      <c r="AF28" s="458"/>
      <c r="AG28" s="459"/>
      <c r="AH28" s="479" t="s">
        <v>176</v>
      </c>
      <c r="AI28" s="480"/>
      <c r="AJ28" s="480"/>
      <c r="AK28" s="480"/>
      <c r="AL28" s="519"/>
      <c r="AM28" s="479" t="s">
        <v>176</v>
      </c>
      <c r="AN28" s="480"/>
      <c r="AO28" s="480"/>
      <c r="AP28" s="480"/>
      <c r="AQ28" s="480"/>
      <c r="AR28" s="519"/>
      <c r="AS28" s="479" t="s">
        <v>128</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3107895</v>
      </c>
      <c r="BO28" s="392"/>
      <c r="BP28" s="392"/>
      <c r="BQ28" s="392"/>
      <c r="BR28" s="392"/>
      <c r="BS28" s="392"/>
      <c r="BT28" s="392"/>
      <c r="BU28" s="393"/>
      <c r="BV28" s="391">
        <v>2845562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13</v>
      </c>
      <c r="M29" s="480"/>
      <c r="N29" s="480"/>
      <c r="O29" s="480"/>
      <c r="P29" s="519"/>
      <c r="Q29" s="479">
        <v>3900</v>
      </c>
      <c r="R29" s="480"/>
      <c r="S29" s="480"/>
      <c r="T29" s="480"/>
      <c r="U29" s="480"/>
      <c r="V29" s="519"/>
      <c r="W29" s="579"/>
      <c r="X29" s="580"/>
      <c r="Y29" s="581"/>
      <c r="Z29" s="478" t="s">
        <v>184</v>
      </c>
      <c r="AA29" s="458"/>
      <c r="AB29" s="458"/>
      <c r="AC29" s="458"/>
      <c r="AD29" s="458"/>
      <c r="AE29" s="458"/>
      <c r="AF29" s="458"/>
      <c r="AG29" s="459"/>
      <c r="AH29" s="479">
        <v>428</v>
      </c>
      <c r="AI29" s="480"/>
      <c r="AJ29" s="480"/>
      <c r="AK29" s="480"/>
      <c r="AL29" s="519"/>
      <c r="AM29" s="479">
        <v>1363251</v>
      </c>
      <c r="AN29" s="480"/>
      <c r="AO29" s="480"/>
      <c r="AP29" s="480"/>
      <c r="AQ29" s="480"/>
      <c r="AR29" s="519"/>
      <c r="AS29" s="479">
        <v>3185</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201831</v>
      </c>
      <c r="BO29" s="429"/>
      <c r="BP29" s="429"/>
      <c r="BQ29" s="429"/>
      <c r="BR29" s="429"/>
      <c r="BS29" s="429"/>
      <c r="BT29" s="429"/>
      <c r="BU29" s="430"/>
      <c r="BV29" s="428">
        <v>201776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103.2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1831559</v>
      </c>
      <c r="BO30" s="602"/>
      <c r="BP30" s="602"/>
      <c r="BQ30" s="602"/>
      <c r="BR30" s="602"/>
      <c r="BS30" s="602"/>
      <c r="BT30" s="602"/>
      <c r="BU30" s="603"/>
      <c r="BV30" s="601">
        <v>1706820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193</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IF('各会計、関係団体の財政状況及び健全化判断比率'!B35="","",'各会計、関係団体の財政状況及び健全化判断比率'!B35)</f>
        <v>離島初島簡易水道事業特別会計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静岡県後期高齢者医療広域連合（普通会計）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熱海市振興公社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IF('各会計、関係団体の財政状況及び健全化判断比率'!B33="","",'各会計、関係団体の財政状況及び健全化判断比率'!B33)</f>
        <v>下水道事業会計</v>
      </c>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IF('各会計、関係団体の財政状況及び健全化判断比率'!B36="","",'各会計、関係団体の財政状況及び健全化判断比率'!B36)</f>
        <v>初島漁業集落排水処理事業特別会計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静岡県後期高齢者医療広域連合（事業会計）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熱海日金山霊園</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IF('各会計、関係団体の財政状況及び健全化判断比率'!B34="","",'各会計、関係団体の財政状況及び健全化判断比率'!B34)</f>
        <v>温泉事業会計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静岡地方税滞納整理機構</v>
      </c>
      <c r="BZ36" s="615"/>
      <c r="CA36" s="615"/>
      <c r="CB36" s="615"/>
      <c r="CC36" s="615"/>
      <c r="CD36" s="615"/>
      <c r="CE36" s="615"/>
      <c r="CF36" s="615"/>
      <c r="CG36" s="615"/>
      <c r="CH36" s="615"/>
      <c r="CI36" s="615"/>
      <c r="CJ36" s="615"/>
      <c r="CK36" s="615"/>
      <c r="CL36" s="615"/>
      <c r="CM36" s="615"/>
      <c r="CN36" s="213"/>
      <c r="CO36" s="614">
        <f t="shared" si="3"/>
        <v>16</v>
      </c>
      <c r="CP36" s="614"/>
      <c r="CQ36" s="615" t="str">
        <f>IF('各会計、関係団体の財政状況及び健全化判断比率'!BS9="","",'各会計、関係団体の財政状況及び健全化判断比率'!BS9)</f>
        <v>スパ・マリーナ熱海</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駐車場事業特別会計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f t="shared" si="3"/>
        <v>17</v>
      </c>
      <c r="CP37" s="614"/>
      <c r="CQ37" s="615" t="str">
        <f>IF('各会計、関係団体の財政状況及び健全化判断比率'!BS10="","",'各会計、関係団体の財政状況及び健全化判断比率'!BS10)</f>
        <v>熱海市土地開発公社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〇</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pbcDr5mLmFD+VcQqDa1jpkcjGcvbSUuoN1tTq8eqRaPCvoJ9TZhAa4zbryCGgx8cSKw6D4NAX+HYt2sAe4tQ==" saltValue="AIsgZLKb58NHNYYW04BM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569</v>
      </c>
      <c r="D34" s="1206"/>
      <c r="E34" s="1207"/>
      <c r="F34" s="32" t="s">
        <v>570</v>
      </c>
      <c r="G34" s="33">
        <v>9.4499999999999993</v>
      </c>
      <c r="H34" s="33">
        <v>8.68</v>
      </c>
      <c r="I34" s="33">
        <v>9.9600000000000009</v>
      </c>
      <c r="J34" s="34">
        <v>11.6</v>
      </c>
      <c r="K34" s="22"/>
      <c r="L34" s="22"/>
      <c r="M34" s="22"/>
      <c r="N34" s="22"/>
      <c r="O34" s="22"/>
      <c r="P34" s="22"/>
    </row>
    <row r="35" spans="1:16" ht="39" customHeight="1" x14ac:dyDescent="0.15">
      <c r="A35" s="22"/>
      <c r="B35" s="35"/>
      <c r="C35" s="1200" t="s">
        <v>571</v>
      </c>
      <c r="D35" s="1201"/>
      <c r="E35" s="1202"/>
      <c r="F35" s="36">
        <v>9.73</v>
      </c>
      <c r="G35" s="37">
        <v>8.7200000000000006</v>
      </c>
      <c r="H35" s="37">
        <v>8.73</v>
      </c>
      <c r="I35" s="37">
        <v>8.57</v>
      </c>
      <c r="J35" s="38">
        <v>8.19</v>
      </c>
      <c r="K35" s="22"/>
      <c r="L35" s="22"/>
      <c r="M35" s="22"/>
      <c r="N35" s="22"/>
      <c r="O35" s="22"/>
      <c r="P35" s="22"/>
    </row>
    <row r="36" spans="1:16" ht="39" customHeight="1" x14ac:dyDescent="0.15">
      <c r="A36" s="22"/>
      <c r="B36" s="35"/>
      <c r="C36" s="1200" t="s">
        <v>572</v>
      </c>
      <c r="D36" s="1201"/>
      <c r="E36" s="1202"/>
      <c r="F36" s="36" t="s">
        <v>573</v>
      </c>
      <c r="G36" s="37">
        <v>4.4800000000000004</v>
      </c>
      <c r="H36" s="37">
        <v>5.16</v>
      </c>
      <c r="I36" s="37">
        <v>5.5</v>
      </c>
      <c r="J36" s="38">
        <v>5.99</v>
      </c>
      <c r="K36" s="22"/>
      <c r="L36" s="22"/>
      <c r="M36" s="22"/>
      <c r="N36" s="22"/>
      <c r="O36" s="22"/>
      <c r="P36" s="22"/>
    </row>
    <row r="37" spans="1:16" ht="39" customHeight="1" x14ac:dyDescent="0.15">
      <c r="A37" s="22"/>
      <c r="B37" s="35"/>
      <c r="C37" s="1200" t="s">
        <v>574</v>
      </c>
      <c r="D37" s="1201"/>
      <c r="E37" s="1202"/>
      <c r="F37" s="36">
        <v>5.86</v>
      </c>
      <c r="G37" s="37">
        <v>0</v>
      </c>
      <c r="H37" s="37">
        <v>0.51</v>
      </c>
      <c r="I37" s="37">
        <v>4.96</v>
      </c>
      <c r="J37" s="38">
        <v>5.88</v>
      </c>
      <c r="K37" s="22"/>
      <c r="L37" s="22"/>
      <c r="M37" s="22"/>
      <c r="N37" s="22"/>
      <c r="O37" s="22"/>
      <c r="P37" s="22"/>
    </row>
    <row r="38" spans="1:16" ht="39" customHeight="1" x14ac:dyDescent="0.15">
      <c r="A38" s="22"/>
      <c r="B38" s="35"/>
      <c r="C38" s="1200" t="s">
        <v>575</v>
      </c>
      <c r="D38" s="1201"/>
      <c r="E38" s="1202"/>
      <c r="F38" s="36">
        <v>0.66</v>
      </c>
      <c r="G38" s="37">
        <v>0.66</v>
      </c>
      <c r="H38" s="37">
        <v>2.2200000000000002</v>
      </c>
      <c r="I38" s="37">
        <v>1.5</v>
      </c>
      <c r="J38" s="38">
        <v>2.06</v>
      </c>
      <c r="K38" s="22"/>
      <c r="L38" s="22"/>
      <c r="M38" s="22"/>
      <c r="N38" s="22"/>
      <c r="O38" s="22"/>
      <c r="P38" s="22"/>
    </row>
    <row r="39" spans="1:16" ht="39" customHeight="1" x14ac:dyDescent="0.15">
      <c r="A39" s="22"/>
      <c r="B39" s="35"/>
      <c r="C39" s="1200" t="s">
        <v>576</v>
      </c>
      <c r="D39" s="1201"/>
      <c r="E39" s="1202"/>
      <c r="F39" s="36">
        <v>2.64</v>
      </c>
      <c r="G39" s="37">
        <v>1.54</v>
      </c>
      <c r="H39" s="37">
        <v>2.73</v>
      </c>
      <c r="I39" s="37">
        <v>5.24</v>
      </c>
      <c r="J39" s="38">
        <v>1.49</v>
      </c>
      <c r="K39" s="22"/>
      <c r="L39" s="22"/>
      <c r="M39" s="22"/>
      <c r="N39" s="22"/>
      <c r="O39" s="22"/>
      <c r="P39" s="22"/>
    </row>
    <row r="40" spans="1:16" ht="39" customHeight="1" x14ac:dyDescent="0.15">
      <c r="A40" s="22"/>
      <c r="B40" s="35"/>
      <c r="C40" s="1200" t="s">
        <v>577</v>
      </c>
      <c r="D40" s="1201"/>
      <c r="E40" s="1202"/>
      <c r="F40" s="36">
        <v>0.04</v>
      </c>
      <c r="G40" s="37">
        <v>0.06</v>
      </c>
      <c r="H40" s="37">
        <v>0.04</v>
      </c>
      <c r="I40" s="37">
        <v>0.06</v>
      </c>
      <c r="J40" s="38">
        <v>0.06</v>
      </c>
      <c r="K40" s="22"/>
      <c r="L40" s="22"/>
      <c r="M40" s="22"/>
      <c r="N40" s="22"/>
      <c r="O40" s="22"/>
      <c r="P40" s="22"/>
    </row>
    <row r="41" spans="1:16" ht="39" customHeight="1" x14ac:dyDescent="0.15">
      <c r="A41" s="22"/>
      <c r="B41" s="35"/>
      <c r="C41" s="1200" t="s">
        <v>578</v>
      </c>
      <c r="D41" s="1201"/>
      <c r="E41" s="1202"/>
      <c r="F41" s="36">
        <v>0</v>
      </c>
      <c r="G41" s="37">
        <v>0</v>
      </c>
      <c r="H41" s="37">
        <v>0.16</v>
      </c>
      <c r="I41" s="37">
        <v>0.26</v>
      </c>
      <c r="J41" s="38">
        <v>0</v>
      </c>
      <c r="K41" s="22"/>
      <c r="L41" s="22"/>
      <c r="M41" s="22"/>
      <c r="N41" s="22"/>
      <c r="O41" s="22"/>
      <c r="P41" s="22"/>
    </row>
    <row r="42" spans="1:16" ht="39" customHeight="1" x14ac:dyDescent="0.15">
      <c r="A42" s="22"/>
      <c r="B42" s="39"/>
      <c r="C42" s="1200" t="s">
        <v>579</v>
      </c>
      <c r="D42" s="1201"/>
      <c r="E42" s="1202"/>
      <c r="F42" s="36" t="s">
        <v>580</v>
      </c>
      <c r="G42" s="37" t="s">
        <v>520</v>
      </c>
      <c r="H42" s="37" t="s">
        <v>520</v>
      </c>
      <c r="I42" s="37" t="s">
        <v>520</v>
      </c>
      <c r="J42" s="38" t="s">
        <v>520</v>
      </c>
      <c r="K42" s="22"/>
      <c r="L42" s="22"/>
      <c r="M42" s="22"/>
      <c r="N42" s="22"/>
      <c r="O42" s="22"/>
      <c r="P42" s="22"/>
    </row>
    <row r="43" spans="1:16" ht="39" customHeight="1" thickBot="1" x14ac:dyDescent="0.2">
      <c r="A43" s="22"/>
      <c r="B43" s="40"/>
      <c r="C43" s="1203" t="s">
        <v>581</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QC/rnV3rlv/F76+Ejb/RGeK51+It2YVoNXg220GN/SKjcj1mDCLugB+ns46CSunCWWSLwvgtpiSmYn7zXBBg==" saltValue="J8NujOSIjmM5448kNicY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L60" sqref="L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1918</v>
      </c>
      <c r="L45" s="60">
        <v>1710</v>
      </c>
      <c r="M45" s="60">
        <v>1669</v>
      </c>
      <c r="N45" s="60">
        <v>1667</v>
      </c>
      <c r="O45" s="61">
        <v>1591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10"/>
      <c r="C48" s="1211"/>
      <c r="D48" s="62"/>
      <c r="E48" s="1216" t="s">
        <v>15</v>
      </c>
      <c r="F48" s="1216"/>
      <c r="G48" s="1216"/>
      <c r="H48" s="1216"/>
      <c r="I48" s="1216"/>
      <c r="J48" s="1217"/>
      <c r="K48" s="63">
        <v>344</v>
      </c>
      <c r="L48" s="64">
        <v>251</v>
      </c>
      <c r="M48" s="64">
        <v>334</v>
      </c>
      <c r="N48" s="64">
        <v>266</v>
      </c>
      <c r="O48" s="65">
        <v>231</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520</v>
      </c>
      <c r="L49" s="64" t="s">
        <v>520</v>
      </c>
      <c r="M49" s="64" t="s">
        <v>520</v>
      </c>
      <c r="N49" s="64" t="s">
        <v>520</v>
      </c>
      <c r="O49" s="65" t="s">
        <v>520</v>
      </c>
      <c r="P49" s="48"/>
      <c r="Q49" s="48"/>
      <c r="R49" s="48"/>
      <c r="S49" s="48"/>
      <c r="T49" s="48"/>
      <c r="U49" s="48"/>
    </row>
    <row r="50" spans="1:21" ht="30.75" customHeight="1" x14ac:dyDescent="0.15">
      <c r="A50" s="48"/>
      <c r="B50" s="1210"/>
      <c r="C50" s="1211"/>
      <c r="D50" s="62"/>
      <c r="E50" s="1216" t="s">
        <v>17</v>
      </c>
      <c r="F50" s="1216"/>
      <c r="G50" s="1216"/>
      <c r="H50" s="1216"/>
      <c r="I50" s="1216"/>
      <c r="J50" s="1217"/>
      <c r="K50" s="63">
        <v>62</v>
      </c>
      <c r="L50" s="64">
        <v>60</v>
      </c>
      <c r="M50" s="64">
        <v>51</v>
      </c>
      <c r="N50" s="64">
        <v>49</v>
      </c>
      <c r="O50" s="65">
        <v>45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1795</v>
      </c>
      <c r="L52" s="64">
        <v>1605</v>
      </c>
      <c r="M52" s="64">
        <v>1586</v>
      </c>
      <c r="N52" s="64">
        <v>1646</v>
      </c>
      <c r="O52" s="65">
        <v>1669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529</v>
      </c>
      <c r="L53" s="69">
        <v>416</v>
      </c>
      <c r="M53" s="69">
        <v>468</v>
      </c>
      <c r="N53" s="69">
        <v>336</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606</v>
      </c>
      <c r="L57" s="83" t="s">
        <v>520</v>
      </c>
      <c r="M57" s="83" t="s">
        <v>520</v>
      </c>
      <c r="N57" s="83" t="s">
        <v>520</v>
      </c>
      <c r="O57" s="84" t="s">
        <v>520</v>
      </c>
    </row>
    <row r="58" spans="1:21" ht="31.5" customHeight="1" thickBot="1" x14ac:dyDescent="0.2">
      <c r="B58" s="1226"/>
      <c r="C58" s="1227"/>
      <c r="D58" s="1231" t="s">
        <v>27</v>
      </c>
      <c r="E58" s="1232"/>
      <c r="F58" s="1232"/>
      <c r="G58" s="1232"/>
      <c r="H58" s="1232"/>
      <c r="I58" s="1232"/>
      <c r="J58" s="1233"/>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cz5U2t06un5RNnjwRjpR6pNJOj7dlxOKwtSWaK1BzYmPTKiH3VvoIbXwpAMPKP3GcxGeGjTDX7Lgj8gB1BBQ==" saltValue="IcsUsnZM+OxKxG9kUqxh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D14" sqref="BD1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34" t="s">
        <v>30</v>
      </c>
      <c r="C41" s="1235"/>
      <c r="D41" s="101"/>
      <c r="E41" s="1240" t="s">
        <v>31</v>
      </c>
      <c r="F41" s="1240"/>
      <c r="G41" s="1240"/>
      <c r="H41" s="1241"/>
      <c r="I41" s="102">
        <v>16967</v>
      </c>
      <c r="J41" s="103">
        <v>16534</v>
      </c>
      <c r="K41" s="103">
        <v>16293</v>
      </c>
      <c r="L41" s="103">
        <v>16170</v>
      </c>
      <c r="M41" s="104">
        <v>16524</v>
      </c>
    </row>
    <row r="42" spans="2:13" ht="27.75" customHeight="1" x14ac:dyDescent="0.15">
      <c r="B42" s="1236"/>
      <c r="C42" s="1237"/>
      <c r="D42" s="105"/>
      <c r="E42" s="1242" t="s">
        <v>32</v>
      </c>
      <c r="F42" s="1242"/>
      <c r="G42" s="1242"/>
      <c r="H42" s="1243"/>
      <c r="I42" s="106">
        <v>309</v>
      </c>
      <c r="J42" s="107">
        <v>260</v>
      </c>
      <c r="K42" s="107">
        <v>222</v>
      </c>
      <c r="L42" s="107">
        <v>183</v>
      </c>
      <c r="M42" s="108">
        <v>144</v>
      </c>
    </row>
    <row r="43" spans="2:13" ht="27.75" customHeight="1" x14ac:dyDescent="0.15">
      <c r="B43" s="1236"/>
      <c r="C43" s="1237"/>
      <c r="D43" s="105"/>
      <c r="E43" s="1242" t="s">
        <v>33</v>
      </c>
      <c r="F43" s="1242"/>
      <c r="G43" s="1242"/>
      <c r="H43" s="1243"/>
      <c r="I43" s="106">
        <v>3629</v>
      </c>
      <c r="J43" s="107">
        <v>3512</v>
      </c>
      <c r="K43" s="107">
        <v>3071</v>
      </c>
      <c r="L43" s="107">
        <v>2650</v>
      </c>
      <c r="M43" s="108">
        <v>2430</v>
      </c>
    </row>
    <row r="44" spans="2:13" ht="27.75" customHeight="1" x14ac:dyDescent="0.15">
      <c r="B44" s="1236"/>
      <c r="C44" s="1237"/>
      <c r="D44" s="105"/>
      <c r="E44" s="1242" t="s">
        <v>34</v>
      </c>
      <c r="F44" s="1242"/>
      <c r="G44" s="1242"/>
      <c r="H44" s="1243"/>
      <c r="I44" s="106" t="s">
        <v>520</v>
      </c>
      <c r="J44" s="107" t="s">
        <v>520</v>
      </c>
      <c r="K44" s="107" t="s">
        <v>520</v>
      </c>
      <c r="L44" s="107" t="s">
        <v>520</v>
      </c>
      <c r="M44" s="108" t="s">
        <v>520</v>
      </c>
    </row>
    <row r="45" spans="2:13" ht="27.75" customHeight="1" x14ac:dyDescent="0.15">
      <c r="B45" s="1236"/>
      <c r="C45" s="1237"/>
      <c r="D45" s="105"/>
      <c r="E45" s="1242" t="s">
        <v>35</v>
      </c>
      <c r="F45" s="1242"/>
      <c r="G45" s="1242"/>
      <c r="H45" s="1243"/>
      <c r="I45" s="106">
        <v>3508</v>
      </c>
      <c r="J45" s="107">
        <v>2733</v>
      </c>
      <c r="K45" s="107">
        <v>2890</v>
      </c>
      <c r="L45" s="107">
        <v>2867</v>
      </c>
      <c r="M45" s="108">
        <v>3004</v>
      </c>
    </row>
    <row r="46" spans="2:13" ht="27.75" customHeight="1" x14ac:dyDescent="0.15">
      <c r="B46" s="1236"/>
      <c r="C46" s="1237"/>
      <c r="D46" s="109"/>
      <c r="E46" s="1242" t="s">
        <v>36</v>
      </c>
      <c r="F46" s="1242"/>
      <c r="G46" s="1242"/>
      <c r="H46" s="1243"/>
      <c r="I46" s="106" t="s">
        <v>520</v>
      </c>
      <c r="J46" s="107" t="s">
        <v>520</v>
      </c>
      <c r="K46" s="107" t="s">
        <v>520</v>
      </c>
      <c r="L46" s="107" t="s">
        <v>520</v>
      </c>
      <c r="M46" s="108" t="s">
        <v>520</v>
      </c>
    </row>
    <row r="47" spans="2:13" ht="27.75" customHeight="1" x14ac:dyDescent="0.15">
      <c r="B47" s="1236"/>
      <c r="C47" s="1237"/>
      <c r="D47" s="110"/>
      <c r="E47" s="1244" t="s">
        <v>37</v>
      </c>
      <c r="F47" s="1245"/>
      <c r="G47" s="1245"/>
      <c r="H47" s="1246"/>
      <c r="I47" s="106" t="s">
        <v>520</v>
      </c>
      <c r="J47" s="107" t="s">
        <v>520</v>
      </c>
      <c r="K47" s="107" t="s">
        <v>520</v>
      </c>
      <c r="L47" s="107" t="s">
        <v>520</v>
      </c>
      <c r="M47" s="108" t="s">
        <v>520</v>
      </c>
    </row>
    <row r="48" spans="2:13" ht="27.75" customHeight="1" x14ac:dyDescent="0.15">
      <c r="B48" s="1236"/>
      <c r="C48" s="1237"/>
      <c r="D48" s="105"/>
      <c r="E48" s="1242" t="s">
        <v>38</v>
      </c>
      <c r="F48" s="1242"/>
      <c r="G48" s="1242"/>
      <c r="H48" s="1243"/>
      <c r="I48" s="106" t="s">
        <v>520</v>
      </c>
      <c r="J48" s="107" t="s">
        <v>520</v>
      </c>
      <c r="K48" s="107" t="s">
        <v>520</v>
      </c>
      <c r="L48" s="107" t="s">
        <v>520</v>
      </c>
      <c r="M48" s="108" t="s">
        <v>520</v>
      </c>
    </row>
    <row r="49" spans="2:13" ht="27.75" customHeight="1" x14ac:dyDescent="0.15">
      <c r="B49" s="1238"/>
      <c r="C49" s="1239"/>
      <c r="D49" s="105"/>
      <c r="E49" s="1242" t="s">
        <v>39</v>
      </c>
      <c r="F49" s="1242"/>
      <c r="G49" s="1242"/>
      <c r="H49" s="1243"/>
      <c r="I49" s="106" t="s">
        <v>520</v>
      </c>
      <c r="J49" s="107" t="s">
        <v>520</v>
      </c>
      <c r="K49" s="107" t="s">
        <v>520</v>
      </c>
      <c r="L49" s="107" t="s">
        <v>520</v>
      </c>
      <c r="M49" s="108" t="s">
        <v>520</v>
      </c>
    </row>
    <row r="50" spans="2:13" ht="27.75" customHeight="1" x14ac:dyDescent="0.15">
      <c r="B50" s="1247" t="s">
        <v>40</v>
      </c>
      <c r="C50" s="1248"/>
      <c r="D50" s="111"/>
      <c r="E50" s="1242" t="s">
        <v>41</v>
      </c>
      <c r="F50" s="1242"/>
      <c r="G50" s="1242"/>
      <c r="H50" s="1243"/>
      <c r="I50" s="106">
        <v>3520</v>
      </c>
      <c r="J50" s="107">
        <v>4094</v>
      </c>
      <c r="K50" s="107">
        <v>4737</v>
      </c>
      <c r="L50" s="107">
        <v>4645</v>
      </c>
      <c r="M50" s="108">
        <v>4800</v>
      </c>
    </row>
    <row r="51" spans="2:13" ht="27.75" customHeight="1" x14ac:dyDescent="0.15">
      <c r="B51" s="1236"/>
      <c r="C51" s="1237"/>
      <c r="D51" s="105"/>
      <c r="E51" s="1242" t="s">
        <v>42</v>
      </c>
      <c r="F51" s="1242"/>
      <c r="G51" s="1242"/>
      <c r="H51" s="1243"/>
      <c r="I51" s="106">
        <v>2384</v>
      </c>
      <c r="J51" s="107">
        <v>1886</v>
      </c>
      <c r="K51" s="107">
        <v>2335</v>
      </c>
      <c r="L51" s="107">
        <v>1347</v>
      </c>
      <c r="M51" s="108">
        <v>1762</v>
      </c>
    </row>
    <row r="52" spans="2:13" ht="27.75" customHeight="1" x14ac:dyDescent="0.15">
      <c r="B52" s="1238"/>
      <c r="C52" s="1239"/>
      <c r="D52" s="105"/>
      <c r="E52" s="1242" t="s">
        <v>43</v>
      </c>
      <c r="F52" s="1242"/>
      <c r="G52" s="1242"/>
      <c r="H52" s="1243"/>
      <c r="I52" s="106">
        <v>15583</v>
      </c>
      <c r="J52" s="107">
        <v>14982</v>
      </c>
      <c r="K52" s="107">
        <v>14852</v>
      </c>
      <c r="L52" s="107">
        <v>15075</v>
      </c>
      <c r="M52" s="108">
        <v>14654</v>
      </c>
    </row>
    <row r="53" spans="2:13" ht="27.75" customHeight="1" thickBot="1" x14ac:dyDescent="0.2">
      <c r="B53" s="1249" t="s">
        <v>44</v>
      </c>
      <c r="C53" s="1250"/>
      <c r="D53" s="112"/>
      <c r="E53" s="1251" t="s">
        <v>45</v>
      </c>
      <c r="F53" s="1251"/>
      <c r="G53" s="1251"/>
      <c r="H53" s="1252"/>
      <c r="I53" s="113">
        <v>2926</v>
      </c>
      <c r="J53" s="114">
        <v>2078</v>
      </c>
      <c r="K53" s="114">
        <v>552</v>
      </c>
      <c r="L53" s="114">
        <v>803</v>
      </c>
      <c r="M53" s="115">
        <v>887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DstRiqXhtBkMgLW7un/RVxEJTzGKGw90aBjuUKEiPv0kDFjOdfTralwxx9tPFNp2NE1UB3p8vNBN3KbzymfNw==" saltValue="UmkhG9nM6dKv0QYLVe4o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D14" sqref="BD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2917</v>
      </c>
      <c r="G55" s="127">
        <v>2846</v>
      </c>
      <c r="H55" s="128">
        <v>3108</v>
      </c>
    </row>
    <row r="56" spans="2:8" ht="52.5" customHeight="1" x14ac:dyDescent="0.15">
      <c r="B56" s="129"/>
      <c r="C56" s="1263" t="s">
        <v>49</v>
      </c>
      <c r="D56" s="1263"/>
      <c r="E56" s="1264"/>
      <c r="F56" s="130">
        <v>202</v>
      </c>
      <c r="G56" s="130">
        <v>202</v>
      </c>
      <c r="H56" s="131">
        <v>202</v>
      </c>
    </row>
    <row r="57" spans="2:8" ht="53.25" customHeight="1" x14ac:dyDescent="0.15">
      <c r="B57" s="129"/>
      <c r="C57" s="1265" t="s">
        <v>50</v>
      </c>
      <c r="D57" s="1265"/>
      <c r="E57" s="1266"/>
      <c r="F57" s="132">
        <v>1736</v>
      </c>
      <c r="G57" s="132">
        <v>1707</v>
      </c>
      <c r="H57" s="133">
        <v>1832</v>
      </c>
    </row>
    <row r="58" spans="2:8" ht="45.75" customHeight="1" x14ac:dyDescent="0.15">
      <c r="B58" s="134"/>
      <c r="C58" s="1253" t="s">
        <v>595</v>
      </c>
      <c r="D58" s="1254"/>
      <c r="E58" s="1255"/>
      <c r="F58" s="135">
        <v>959</v>
      </c>
      <c r="G58" s="135">
        <v>877</v>
      </c>
      <c r="H58" s="136">
        <v>863</v>
      </c>
    </row>
    <row r="59" spans="2:8" ht="45.75" customHeight="1" x14ac:dyDescent="0.15">
      <c r="B59" s="134"/>
      <c r="C59" s="1253" t="s">
        <v>596</v>
      </c>
      <c r="D59" s="1254"/>
      <c r="E59" s="1255"/>
      <c r="F59" s="135">
        <v>432</v>
      </c>
      <c r="G59" s="135">
        <v>409</v>
      </c>
      <c r="H59" s="136">
        <v>413</v>
      </c>
    </row>
    <row r="60" spans="2:8" ht="45.75" customHeight="1" x14ac:dyDescent="0.15">
      <c r="B60" s="134"/>
      <c r="C60" s="1253" t="s">
        <v>597</v>
      </c>
      <c r="D60" s="1254"/>
      <c r="E60" s="1255"/>
      <c r="F60" s="135">
        <v>50</v>
      </c>
      <c r="G60" s="135">
        <v>42</v>
      </c>
      <c r="H60" s="136">
        <v>278</v>
      </c>
    </row>
    <row r="61" spans="2:8" ht="45.75" customHeight="1" x14ac:dyDescent="0.15">
      <c r="B61" s="134"/>
      <c r="C61" s="1253" t="s">
        <v>598</v>
      </c>
      <c r="D61" s="1254"/>
      <c r="E61" s="1255"/>
      <c r="F61" s="135">
        <v>84</v>
      </c>
      <c r="G61" s="135">
        <v>169</v>
      </c>
      <c r="H61" s="136">
        <v>121</v>
      </c>
    </row>
    <row r="62" spans="2:8" ht="45.75" customHeight="1" thickBot="1" x14ac:dyDescent="0.2">
      <c r="B62" s="137"/>
      <c r="C62" s="1256" t="s">
        <v>599</v>
      </c>
      <c r="D62" s="1257"/>
      <c r="E62" s="1258"/>
      <c r="F62" s="138">
        <v>91</v>
      </c>
      <c r="G62" s="138">
        <v>90</v>
      </c>
      <c r="H62" s="139">
        <v>49</v>
      </c>
    </row>
    <row r="63" spans="2:8" ht="52.5" customHeight="1" thickBot="1" x14ac:dyDescent="0.2">
      <c r="B63" s="140"/>
      <c r="C63" s="1259" t="s">
        <v>51</v>
      </c>
      <c r="D63" s="1259"/>
      <c r="E63" s="1260"/>
      <c r="F63" s="141">
        <v>4855</v>
      </c>
      <c r="G63" s="141">
        <v>4754</v>
      </c>
      <c r="H63" s="142">
        <v>5141</v>
      </c>
    </row>
    <row r="64" spans="2:8" ht="15" customHeight="1" x14ac:dyDescent="0.15"/>
    <row r="65" ht="0" hidden="1" customHeight="1" x14ac:dyDescent="0.15"/>
    <row r="66" ht="0" hidden="1" customHeight="1" x14ac:dyDescent="0.15"/>
  </sheetData>
  <sheetProtection algorithmName="SHA-512" hashValue="IBDz1tPZPiKCzUktAZdnscjcczf8FeAWUiiTWZwEtxZIByiHte5deLBmOLchBY9+5cS8bduOEnFXssNhcMcgYg==" saltValue="mlPf45gZMi//cSjgfR6J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55438</v>
      </c>
      <c r="E3" s="161"/>
      <c r="F3" s="162">
        <v>57697</v>
      </c>
      <c r="G3" s="163"/>
      <c r="H3" s="164"/>
    </row>
    <row r="4" spans="1:8" x14ac:dyDescent="0.15">
      <c r="A4" s="165"/>
      <c r="B4" s="166"/>
      <c r="C4" s="167"/>
      <c r="D4" s="168">
        <v>39018</v>
      </c>
      <c r="E4" s="169"/>
      <c r="F4" s="170">
        <v>26743</v>
      </c>
      <c r="G4" s="171"/>
      <c r="H4" s="172"/>
    </row>
    <row r="5" spans="1:8" x14ac:dyDescent="0.15">
      <c r="A5" s="153" t="s">
        <v>554</v>
      </c>
      <c r="B5" s="158"/>
      <c r="C5" s="159"/>
      <c r="D5" s="160">
        <v>52106</v>
      </c>
      <c r="E5" s="161"/>
      <c r="F5" s="162">
        <v>63727</v>
      </c>
      <c r="G5" s="163"/>
      <c r="H5" s="164"/>
    </row>
    <row r="6" spans="1:8" x14ac:dyDescent="0.15">
      <c r="A6" s="165"/>
      <c r="B6" s="166"/>
      <c r="C6" s="167"/>
      <c r="D6" s="168">
        <v>44466</v>
      </c>
      <c r="E6" s="169"/>
      <c r="F6" s="170">
        <v>34577</v>
      </c>
      <c r="G6" s="171"/>
      <c r="H6" s="172"/>
    </row>
    <row r="7" spans="1:8" x14ac:dyDescent="0.15">
      <c r="A7" s="153" t="s">
        <v>555</v>
      </c>
      <c r="B7" s="158"/>
      <c r="C7" s="159"/>
      <c r="D7" s="160">
        <v>54818</v>
      </c>
      <c r="E7" s="161"/>
      <c r="F7" s="162">
        <v>66954</v>
      </c>
      <c r="G7" s="163"/>
      <c r="H7" s="164"/>
    </row>
    <row r="8" spans="1:8" x14ac:dyDescent="0.15">
      <c r="A8" s="165"/>
      <c r="B8" s="166"/>
      <c r="C8" s="167"/>
      <c r="D8" s="168">
        <v>43916</v>
      </c>
      <c r="E8" s="169"/>
      <c r="F8" s="170">
        <v>37305</v>
      </c>
      <c r="G8" s="171"/>
      <c r="H8" s="172"/>
    </row>
    <row r="9" spans="1:8" x14ac:dyDescent="0.15">
      <c r="A9" s="153" t="s">
        <v>556</v>
      </c>
      <c r="B9" s="158"/>
      <c r="C9" s="159"/>
      <c r="D9" s="160">
        <v>54863</v>
      </c>
      <c r="E9" s="161"/>
      <c r="F9" s="162">
        <v>72656</v>
      </c>
      <c r="G9" s="163"/>
      <c r="H9" s="164"/>
    </row>
    <row r="10" spans="1:8" x14ac:dyDescent="0.15">
      <c r="A10" s="165"/>
      <c r="B10" s="166"/>
      <c r="C10" s="167"/>
      <c r="D10" s="168">
        <v>50652</v>
      </c>
      <c r="E10" s="169"/>
      <c r="F10" s="170">
        <v>36448</v>
      </c>
      <c r="G10" s="171"/>
      <c r="H10" s="172"/>
    </row>
    <row r="11" spans="1:8" x14ac:dyDescent="0.15">
      <c r="A11" s="153" t="s">
        <v>557</v>
      </c>
      <c r="B11" s="158"/>
      <c r="C11" s="159"/>
      <c r="D11" s="160">
        <v>80896</v>
      </c>
      <c r="E11" s="161"/>
      <c r="F11" s="162">
        <v>65080</v>
      </c>
      <c r="G11" s="163"/>
      <c r="H11" s="164"/>
    </row>
    <row r="12" spans="1:8" x14ac:dyDescent="0.15">
      <c r="A12" s="165"/>
      <c r="B12" s="166"/>
      <c r="C12" s="173"/>
      <c r="D12" s="168">
        <v>70072</v>
      </c>
      <c r="E12" s="169"/>
      <c r="F12" s="170">
        <v>38201</v>
      </c>
      <c r="G12" s="171"/>
      <c r="H12" s="172"/>
    </row>
    <row r="13" spans="1:8" x14ac:dyDescent="0.15">
      <c r="A13" s="153"/>
      <c r="B13" s="158"/>
      <c r="C13" s="174"/>
      <c r="D13" s="175">
        <v>59624</v>
      </c>
      <c r="E13" s="176"/>
      <c r="F13" s="177">
        <v>65223</v>
      </c>
      <c r="G13" s="178"/>
      <c r="H13" s="164"/>
    </row>
    <row r="14" spans="1:8" x14ac:dyDescent="0.15">
      <c r="A14" s="165"/>
      <c r="B14" s="166"/>
      <c r="C14" s="167"/>
      <c r="D14" s="168">
        <v>49625</v>
      </c>
      <c r="E14" s="169"/>
      <c r="F14" s="170">
        <v>34655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9.73</v>
      </c>
      <c r="C19" s="179">
        <f>ROUND(VALUE(SUBSTITUTE(実質収支比率等に係る経年分析!G$48,"▲","-")),2)</f>
        <v>8.73</v>
      </c>
      <c r="D19" s="179">
        <f>ROUND(VALUE(SUBSTITUTE(実質収支比率等に係る経年分析!H$48,"▲","-")),2)</f>
        <v>8.73</v>
      </c>
      <c r="E19" s="179">
        <f>ROUND(VALUE(SUBSTITUTE(実質収支比率等に係る経年分析!I$48,"▲","-")),2)</f>
        <v>8.57</v>
      </c>
      <c r="F19" s="179">
        <f>ROUND(VALUE(SUBSTITUTE(実質収支比率等に係る経年分析!J$48,"▲","-")),2)</f>
        <v>8.19</v>
      </c>
    </row>
    <row r="20" spans="1:11" x14ac:dyDescent="0.15">
      <c r="A20" s="179" t="s">
        <v>55</v>
      </c>
      <c r="B20" s="179">
        <f>ROUND(VALUE(SUBSTITUTE(実質収支比率等に係る経年分析!F$47,"▲","-")),2)</f>
        <v>14.48</v>
      </c>
      <c r="C20" s="179">
        <f>ROUND(VALUE(SUBSTITUTE(実質収支比率等に係る経年分析!G$47,"▲","-")),2)</f>
        <v>22.31</v>
      </c>
      <c r="D20" s="179">
        <f>ROUND(VALUE(SUBSTITUTE(実質収支比率等に係る経年分析!H$47,"▲","-")),2)</f>
        <v>29.22</v>
      </c>
      <c r="E20" s="179">
        <f>ROUND(VALUE(SUBSTITUTE(実質収支比率等に係る経年分析!I$47,"▲","-")),2)</f>
        <v>28.39</v>
      </c>
      <c r="F20" s="179">
        <f>ROUND(VALUE(SUBSTITUTE(実質収支比率等に係る経年分析!J$47,"▲","-")),2)</f>
        <v>30.95</v>
      </c>
    </row>
    <row r="21" spans="1:11" x14ac:dyDescent="0.15">
      <c r="A21" s="179" t="s">
        <v>56</v>
      </c>
      <c r="B21" s="179">
        <f>IF(ISNUMBER(VALUE(SUBSTITUTE(実質収支比率等に係る経年分析!F$49,"▲","-"))),ROUND(VALUE(SUBSTITUTE(実質収支比率等に係る経年分析!F$49,"▲","-")),2),NA())</f>
        <v>2.2599999999999998</v>
      </c>
      <c r="C21" s="179">
        <f>IF(ISNUMBER(VALUE(SUBSTITUTE(実質収支比率等に係る経年分析!G$49,"▲","-"))),ROUND(VALUE(SUBSTITUTE(実質収支比率等に係る経年分析!G$49,"▲","-")),2),NA())</f>
        <v>1.92</v>
      </c>
      <c r="D21" s="179">
        <f>IF(ISNUMBER(VALUE(SUBSTITUTE(実質収支比率等に係る経年分析!H$49,"▲","-"))),ROUND(VALUE(SUBSTITUTE(実質収支比率等に係る経年分析!H$49,"▲","-")),2),NA())</f>
        <v>0.78</v>
      </c>
      <c r="E21" s="179">
        <f>IF(ISNUMBER(VALUE(SUBSTITUTE(実質収支比率等に係る経年分析!I$49,"▲","-"))),ROUND(VALUE(SUBSTITUTE(実質収支比率等に係る経年分析!I$49,"▲","-")),2),NA())</f>
        <v>-5.34</v>
      </c>
      <c r="F21" s="179">
        <f>IF(ISNUMBER(VALUE(SUBSTITUTE(実質収支比率等に係る経年分析!J$49,"▲","-"))),ROUND(VALUE(SUBSTITUTE(実質収支比率等に係る経年分析!J$49,"▲","-")),2),NA())</f>
        <v>-2.23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#N/A</v>
      </c>
      <c r="C28" s="180">
        <f>IF(ROUND(VALUE(SUBSTITUTE(連結実質赤字比率に係る赤字・黒字の構成分析!F$42,"▲", "-")), 2) &gt;= 0, ABS(ROUND(VALUE(SUBSTITUTE(連結実質赤字比率に係る赤字・黒字の構成分析!F$42,"▲", "-")), 2)), NA())</f>
        <v>0</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2.64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1.49</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2.2200000000000002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2.06</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5.88</v>
      </c>
    </row>
    <row r="34" spans="1:16" x14ac:dyDescent="0.15">
      <c r="A34" s="180" t="str">
        <f>IF(連結実質赤字比率に係る赤字・黒字の構成分析!C$36="",NA(),連結実質赤字比率に係る赤字・黒字の構成分析!C$36)</f>
        <v>温泉事業会計</v>
      </c>
      <c r="B34" s="180">
        <f>IF(ROUND(VALUE(SUBSTITUTE(連結実質赤字比率に係る赤字・黒字の構成分析!F$36,"▲", "-")), 2) &lt; 0, ABS(ROUND(VALUE(SUBSTITUTE(連結実質赤字比率に係る赤字・黒字の構成分析!F$36,"▲", "-")), 2)), NA())</f>
        <v>4.1500000000000004</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4.4800000000000004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8.7200000000000006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8.19</v>
      </c>
    </row>
    <row r="36" spans="1:16" x14ac:dyDescent="0.15">
      <c r="A36" s="180" t="str">
        <f>IF(連結実質赤字比率に係る赤字・黒字の構成分析!C$34="",NA(),連結実質赤字比率に係る赤字・黒字の構成分析!C$34)</f>
        <v>水道事業会計</v>
      </c>
      <c r="B36" s="180">
        <f>IF(ROUND(VALUE(SUBSTITUTE(連結実質赤字比率に係る赤字・黒字の構成分析!F$34,"▲", "-")), 2) &lt; 0, ABS(ROUND(VALUE(SUBSTITUTE(連結実質赤字比率に係る赤字・黒字の構成分析!F$34,"▲", "-")), 2)), NA())</f>
        <v>8.33</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9.4499999999999993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1795</v>
      </c>
      <c r="E42" s="181"/>
      <c r="F42" s="181"/>
      <c r="G42" s="181">
        <f>'実質公債費比率（分子）の構造'!L$52</f>
        <v>1605</v>
      </c>
      <c r="H42" s="181"/>
      <c r="I42" s="181"/>
      <c r="J42" s="181">
        <f>'実質公債費比率（分子）の構造'!M$52</f>
        <v>1586</v>
      </c>
      <c r="K42" s="181"/>
      <c r="L42" s="181"/>
      <c r="M42" s="181">
        <f>'実質公債費比率（分子）の構造'!N$52</f>
        <v>1646</v>
      </c>
      <c r="N42" s="181"/>
      <c r="O42" s="181"/>
      <c r="P42" s="181">
        <f>'実質公債費比率（分子）の構造'!O$52</f>
        <v>1669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62</v>
      </c>
      <c r="C44" s="181"/>
      <c r="D44" s="181"/>
      <c r="E44" s="181">
        <f>'実質公債費比率（分子）の構造'!L$50</f>
        <v>60</v>
      </c>
      <c r="F44" s="181"/>
      <c r="G44" s="181"/>
      <c r="H44" s="181">
        <f>'実質公債費比率（分子）の構造'!M$50</f>
        <v>51</v>
      </c>
      <c r="I44" s="181"/>
      <c r="J44" s="181"/>
      <c r="K44" s="181">
        <f>'実質公債費比率（分子）の構造'!N$50</f>
        <v>49</v>
      </c>
      <c r="L44" s="181"/>
      <c r="M44" s="181"/>
      <c r="N44" s="181">
        <f>'実質公債費比率（分子）の構造'!O$50</f>
        <v>45</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344</v>
      </c>
      <c r="C46" s="181"/>
      <c r="D46" s="181"/>
      <c r="E46" s="181">
        <f>'実質公債費比率（分子）の構造'!L$48</f>
        <v>251</v>
      </c>
      <c r="F46" s="181"/>
      <c r="G46" s="181"/>
      <c r="H46" s="181">
        <f>'実質公債費比率（分子）の構造'!M$48</f>
        <v>334</v>
      </c>
      <c r="I46" s="181"/>
      <c r="J46" s="181"/>
      <c r="K46" s="181">
        <f>'実質公債費比率（分子）の構造'!N$48</f>
        <v>266</v>
      </c>
      <c r="L46" s="181"/>
      <c r="M46" s="181"/>
      <c r="N46" s="181">
        <f>'実質公債費比率（分子）の構造'!O$48</f>
        <v>231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1918</v>
      </c>
      <c r="C49" s="181"/>
      <c r="D49" s="181"/>
      <c r="E49" s="181">
        <f>'実質公債費比率（分子）の構造'!L$45</f>
        <v>1710</v>
      </c>
      <c r="F49" s="181"/>
      <c r="G49" s="181"/>
      <c r="H49" s="181">
        <f>'実質公債費比率（分子）の構造'!M$45</f>
        <v>1669</v>
      </c>
      <c r="I49" s="181"/>
      <c r="J49" s="181"/>
      <c r="K49" s="181">
        <f>'実質公債費比率（分子）の構造'!N$45</f>
        <v>1667</v>
      </c>
      <c r="L49" s="181"/>
      <c r="M49" s="181"/>
      <c r="N49" s="181">
        <f>'実質公債費比率（分子）の構造'!O$45</f>
        <v>1591</v>
      </c>
      <c r="O49" s="181"/>
      <c r="P49" s="181"/>
    </row>
    <row r="50" spans="1:16" x14ac:dyDescent="0.15">
      <c r="A50" s="181" t="s">
        <v>71</v>
      </c>
      <c r="B50" s="181" t="e">
        <f>NA()</f>
        <v>#N/A</v>
      </c>
      <c r="C50" s="181">
        <f>IF(ISNUMBER('実質公債費比率（分子）の構造'!K$53),'実質公債費比率（分子）の構造'!K$53,NA())</f>
        <v>529</v>
      </c>
      <c r="D50" s="181" t="e">
        <f>NA()</f>
        <v>#N/A</v>
      </c>
      <c r="E50" s="181" t="e">
        <f>NA()</f>
        <v>#N/A</v>
      </c>
      <c r="F50" s="181">
        <f>IF(ISNUMBER('実質公債費比率（分子）の構造'!L$53),'実質公債費比率（分子）の構造'!L$53,NA())</f>
        <v>416</v>
      </c>
      <c r="G50" s="181" t="e">
        <f>NA()</f>
        <v>#N/A</v>
      </c>
      <c r="H50" s="181" t="e">
        <f>NA()</f>
        <v>#N/A</v>
      </c>
      <c r="I50" s="181">
        <f>IF(ISNUMBER('実質公債費比率（分子）の構造'!M$53),'実質公債費比率（分子）の構造'!M$53,NA())</f>
        <v>468</v>
      </c>
      <c r="J50" s="181" t="e">
        <f>NA()</f>
        <v>#N/A</v>
      </c>
      <c r="K50" s="181" t="e">
        <f>NA()</f>
        <v>#N/A</v>
      </c>
      <c r="L50" s="181">
        <f>IF(ISNUMBER('実質公債費比率（分子）の構造'!N$53),'実質公債費比率（分子）の構造'!N$53,NA())</f>
        <v>336</v>
      </c>
      <c r="M50" s="181" t="e">
        <f>NA()</f>
        <v>#N/A</v>
      </c>
      <c r="N50" s="181" t="e">
        <f>NA()</f>
        <v>#N/A</v>
      </c>
      <c r="O50" s="181">
        <f>IF(ISNUMBER('実質公債費比率（分子）の構造'!O$53),'実質公債費比率（分子）の構造'!O$53,NA())</f>
        <v>198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15583</v>
      </c>
      <c r="E56" s="180"/>
      <c r="F56" s="180"/>
      <c r="G56" s="180">
        <f>'将来負担比率（分子）の構造'!J$52</f>
        <v>14982</v>
      </c>
      <c r="H56" s="180"/>
      <c r="I56" s="180"/>
      <c r="J56" s="180">
        <f>'将来負担比率（分子）の構造'!K$52</f>
        <v>14852</v>
      </c>
      <c r="K56" s="180"/>
      <c r="L56" s="180"/>
      <c r="M56" s="180">
        <f>'将来負担比率（分子）の構造'!L$52</f>
        <v>15075</v>
      </c>
      <c r="N56" s="180"/>
      <c r="O56" s="180"/>
      <c r="P56" s="180">
        <f>'将来負担比率（分子）の構造'!M$52</f>
        <v>14654</v>
      </c>
    </row>
    <row r="57" spans="1:16" x14ac:dyDescent="0.15">
      <c r="A57" s="180" t="s">
        <v>42</v>
      </c>
      <c r="B57" s="180"/>
      <c r="C57" s="180"/>
      <c r="D57" s="180">
        <f>'将来負担比率（分子）の構造'!I$51</f>
        <v>2384</v>
      </c>
      <c r="E57" s="180"/>
      <c r="F57" s="180"/>
      <c r="G57" s="180">
        <f>'将来負担比率（分子）の構造'!J$51</f>
        <v>1886</v>
      </c>
      <c r="H57" s="180"/>
      <c r="I57" s="180"/>
      <c r="J57" s="180">
        <f>'将来負担比率（分子）の構造'!K$51</f>
        <v>2335</v>
      </c>
      <c r="K57" s="180"/>
      <c r="L57" s="180"/>
      <c r="M57" s="180">
        <f>'将来負担比率（分子）の構造'!L$51</f>
        <v>1347</v>
      </c>
      <c r="N57" s="180"/>
      <c r="O57" s="180"/>
      <c r="P57" s="180">
        <f>'将来負担比率（分子）の構造'!M$51</f>
        <v>1762</v>
      </c>
    </row>
    <row r="58" spans="1:16" x14ac:dyDescent="0.15">
      <c r="A58" s="180" t="s">
        <v>41</v>
      </c>
      <c r="B58" s="180"/>
      <c r="C58" s="180"/>
      <c r="D58" s="180">
        <f>'将来負担比率（分子）の構造'!I$50</f>
        <v>3520</v>
      </c>
      <c r="E58" s="180"/>
      <c r="F58" s="180"/>
      <c r="G58" s="180">
        <f>'将来負担比率（分子）の構造'!J$50</f>
        <v>4094</v>
      </c>
      <c r="H58" s="180"/>
      <c r="I58" s="180"/>
      <c r="J58" s="180">
        <f>'将来負担比率（分子）の構造'!K$50</f>
        <v>4737</v>
      </c>
      <c r="K58" s="180"/>
      <c r="L58" s="180"/>
      <c r="M58" s="180">
        <f>'将来負担比率（分子）の構造'!L$50</f>
        <v>4645</v>
      </c>
      <c r="N58" s="180"/>
      <c r="O58" s="180"/>
      <c r="P58" s="180">
        <f>'将来負担比率（分子）の構造'!M$50</f>
        <v>4800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3508</v>
      </c>
      <c r="C62" s="180"/>
      <c r="D62" s="180"/>
      <c r="E62" s="180">
        <f>'将来負担比率（分子）の構造'!J$45</f>
        <v>2733</v>
      </c>
      <c r="F62" s="180"/>
      <c r="G62" s="180"/>
      <c r="H62" s="180">
        <f>'将来負担比率（分子）の構造'!K$45</f>
        <v>2890</v>
      </c>
      <c r="I62" s="180"/>
      <c r="J62" s="180"/>
      <c r="K62" s="180">
        <f>'将来負担比率（分子）の構造'!L$45</f>
        <v>2867</v>
      </c>
      <c r="L62" s="180"/>
      <c r="M62" s="180"/>
      <c r="N62" s="180">
        <f>'将来負担比率（分子）の構造'!M$45</f>
        <v>3004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3629</v>
      </c>
      <c r="C64" s="180"/>
      <c r="D64" s="180"/>
      <c r="E64" s="180">
        <f>'将来負担比率（分子）の構造'!J$43</f>
        <v>3512</v>
      </c>
      <c r="F64" s="180"/>
      <c r="G64" s="180"/>
      <c r="H64" s="180">
        <f>'将来負担比率（分子）の構造'!K$43</f>
        <v>3071</v>
      </c>
      <c r="I64" s="180"/>
      <c r="J64" s="180"/>
      <c r="K64" s="180">
        <f>'将来負担比率（分子）の構造'!L$43</f>
        <v>2650</v>
      </c>
      <c r="L64" s="180"/>
      <c r="M64" s="180"/>
      <c r="N64" s="180">
        <f>'将来負担比率（分子）の構造'!M$43</f>
        <v>2430</v>
      </c>
      <c r="O64" s="180"/>
      <c r="P64" s="180"/>
    </row>
    <row r="65" spans="1:16" x14ac:dyDescent="0.15">
      <c r="A65" s="180" t="s">
        <v>32</v>
      </c>
      <c r="B65" s="180">
        <f>'将来負担比率（分子）の構造'!I$42</f>
        <v>309</v>
      </c>
      <c r="C65" s="180"/>
      <c r="D65" s="180"/>
      <c r="E65" s="180">
        <f>'将来負担比率（分子）の構造'!J$42</f>
        <v>260</v>
      </c>
      <c r="F65" s="180"/>
      <c r="G65" s="180"/>
      <c r="H65" s="180">
        <f>'将来負担比率（分子）の構造'!K$42</f>
        <v>222</v>
      </c>
      <c r="I65" s="180"/>
      <c r="J65" s="180"/>
      <c r="K65" s="180">
        <f>'将来負担比率（分子）の構造'!L$42</f>
        <v>183</v>
      </c>
      <c r="L65" s="180"/>
      <c r="M65" s="180"/>
      <c r="N65" s="180">
        <f>'将来負担比率（分子）の構造'!M$42</f>
        <v>144</v>
      </c>
      <c r="O65" s="180"/>
      <c r="P65" s="180"/>
    </row>
    <row r="66" spans="1:16" x14ac:dyDescent="0.15">
      <c r="A66" s="180" t="s">
        <v>31</v>
      </c>
      <c r="B66" s="180">
        <f>'将来負担比率（分子）の構造'!I$41</f>
        <v>16967</v>
      </c>
      <c r="C66" s="180"/>
      <c r="D66" s="180"/>
      <c r="E66" s="180">
        <f>'将来負担比率（分子）の構造'!J$41</f>
        <v>16534</v>
      </c>
      <c r="F66" s="180"/>
      <c r="G66" s="180"/>
      <c r="H66" s="180">
        <f>'将来負担比率（分子）の構造'!K$41</f>
        <v>16293</v>
      </c>
      <c r="I66" s="180"/>
      <c r="J66" s="180"/>
      <c r="K66" s="180">
        <f>'将来負担比率（分子）の構造'!L$41</f>
        <v>16170</v>
      </c>
      <c r="L66" s="180"/>
      <c r="M66" s="180"/>
      <c r="N66" s="180">
        <f>'将来負担比率（分子）の構造'!M$41</f>
        <v>16524</v>
      </c>
      <c r="O66" s="180"/>
      <c r="P66" s="180"/>
    </row>
    <row r="67" spans="1:16" x14ac:dyDescent="0.15">
      <c r="A67" s="180" t="s">
        <v>75</v>
      </c>
      <c r="B67" s="180" t="e">
        <f>NA()</f>
        <v>#N/A</v>
      </c>
      <c r="C67" s="180">
        <f>IF(ISNUMBER('将来負担比率（分子）の構造'!I$53), IF('将来負担比率（分子）の構造'!I$53 &lt; 0, 0, '将来負担比率（分子）の構造'!I$53), NA())</f>
        <v>2926</v>
      </c>
      <c r="D67" s="180" t="e">
        <f>NA()</f>
        <v>#N/A</v>
      </c>
      <c r="E67" s="180" t="e">
        <f>NA()</f>
        <v>#N/A</v>
      </c>
      <c r="F67" s="180">
        <f>IF(ISNUMBER('将来負担比率（分子）の構造'!J$53), IF('将来負担比率（分子）の構造'!J$53 &lt; 0, 0, '将来負担比率（分子）の構造'!J$53), NA())</f>
        <v>2078</v>
      </c>
      <c r="G67" s="180" t="e">
        <f>NA()</f>
        <v>#N/A</v>
      </c>
      <c r="H67" s="180" t="e">
        <f>NA()</f>
        <v>#N/A</v>
      </c>
      <c r="I67" s="180">
        <f>IF(ISNUMBER('将来負担比率（分子）の構造'!K$53), IF('将来負担比率（分子）の構造'!K$53 &lt; 0, 0, '将来負担比率（分子）の構造'!K$53), NA())</f>
        <v>552</v>
      </c>
      <c r="J67" s="180" t="e">
        <f>NA()</f>
        <v>#N/A</v>
      </c>
      <c r="K67" s="180" t="e">
        <f>NA()</f>
        <v>#N/A</v>
      </c>
      <c r="L67" s="180">
        <f>IF(ISNUMBER('将来負担比率（分子）の構造'!L$53), IF('将来負担比率（分子）の構造'!L$53 &lt; 0, 0, '将来負担比率（分子）の構造'!L$53), NA())</f>
        <v>803</v>
      </c>
      <c r="M67" s="180" t="e">
        <f>NA()</f>
        <v>#N/A</v>
      </c>
      <c r="N67" s="180" t="e">
        <f>NA()</f>
        <v>#N/A</v>
      </c>
      <c r="O67" s="180">
        <f>IF(ISNUMBER('将来負担比率（分子）の構造'!M$53), IF('将来負担比率（分子）の構造'!M$53 &lt; 0, 0, '将来負担比率（分子）の構造'!M$53), NA())</f>
        <v>887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2917</v>
      </c>
      <c r="C72" s="184">
        <f>基金残高に係る経年分析!G55</f>
        <v>2846</v>
      </c>
      <c r="D72" s="184">
        <f>基金残高に係る経年分析!H55</f>
        <v>3108</v>
      </c>
    </row>
    <row r="73" spans="1:16" x14ac:dyDescent="0.15">
      <c r="A73" s="183" t="s">
        <v>78</v>
      </c>
      <c r="B73" s="184">
        <f>基金残高に係る経年分析!F56</f>
        <v>202</v>
      </c>
      <c r="C73" s="184">
        <f>基金残高に係る経年分析!G56</f>
        <v>202</v>
      </c>
      <c r="D73" s="184">
        <f>基金残高に係る経年分析!H56</f>
        <v>202</v>
      </c>
    </row>
    <row r="74" spans="1:16" x14ac:dyDescent="0.15">
      <c r="A74" s="183" t="s">
        <v>79</v>
      </c>
      <c r="B74" s="184">
        <f>基金残高に係る経年分析!F57</f>
        <v>1736</v>
      </c>
      <c r="C74" s="184">
        <f>基金残高に係る経年分析!G57</f>
        <v>1707</v>
      </c>
      <c r="D74" s="184">
        <f>基金残高に係る経年分析!H57</f>
        <v>1832</v>
      </c>
    </row>
  </sheetData>
  <sheetProtection algorithmName="SHA-512" hashValue="2hPsXX6Kd/fB2Ou8b4A6LMk6eNiXwtXNa6ufNjp2DgXAwAxNd3SwQhLs8EteHZsZNcFvo+QyqN4KaWzCV5LrDw==" saltValue="lN7zNucS5Z04pDt1WRRY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9898571</v>
      </c>
      <c r="S5" s="631"/>
      <c r="T5" s="631"/>
      <c r="U5" s="631"/>
      <c r="V5" s="631"/>
      <c r="W5" s="631"/>
      <c r="X5" s="631"/>
      <c r="Y5" s="632"/>
      <c r="Z5" s="633">
        <v>49.5</v>
      </c>
      <c r="AA5" s="633"/>
      <c r="AB5" s="633"/>
      <c r="AC5" s="633"/>
      <c r="AD5" s="634">
        <v>8442663</v>
      </c>
      <c r="AE5" s="634"/>
      <c r="AF5" s="634"/>
      <c r="AG5" s="634"/>
      <c r="AH5" s="634"/>
      <c r="AI5" s="634"/>
      <c r="AJ5" s="634"/>
      <c r="AK5" s="634"/>
      <c r="AL5" s="635">
        <v>84</v>
      </c>
      <c r="AM5" s="636"/>
      <c r="AN5" s="636"/>
      <c r="AO5" s="637"/>
      <c r="AP5" s="627" t="s">
        <v>223</v>
      </c>
      <c r="AQ5" s="628"/>
      <c r="AR5" s="628"/>
      <c r="AS5" s="628"/>
      <c r="AT5" s="628"/>
      <c r="AU5" s="628"/>
      <c r="AV5" s="628"/>
      <c r="AW5" s="628"/>
      <c r="AX5" s="628"/>
      <c r="AY5" s="628"/>
      <c r="AZ5" s="628"/>
      <c r="BA5" s="628"/>
      <c r="BB5" s="628"/>
      <c r="BC5" s="628"/>
      <c r="BD5" s="628"/>
      <c r="BE5" s="628"/>
      <c r="BF5" s="629"/>
      <c r="BG5" s="641">
        <v>8532781</v>
      </c>
      <c r="BH5" s="642"/>
      <c r="BI5" s="642"/>
      <c r="BJ5" s="642"/>
      <c r="BK5" s="642"/>
      <c r="BL5" s="642"/>
      <c r="BM5" s="642"/>
      <c r="BN5" s="643"/>
      <c r="BO5" s="644">
        <v>86.2</v>
      </c>
      <c r="BP5" s="644"/>
      <c r="BQ5" s="644"/>
      <c r="BR5" s="644"/>
      <c r="BS5" s="645" t="s">
        <v>128</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96208</v>
      </c>
      <c r="S6" s="642"/>
      <c r="T6" s="642"/>
      <c r="U6" s="642"/>
      <c r="V6" s="642"/>
      <c r="W6" s="642"/>
      <c r="X6" s="642"/>
      <c r="Y6" s="643"/>
      <c r="Z6" s="644">
        <v>0.5</v>
      </c>
      <c r="AA6" s="644"/>
      <c r="AB6" s="644"/>
      <c r="AC6" s="644"/>
      <c r="AD6" s="645">
        <v>96208</v>
      </c>
      <c r="AE6" s="645"/>
      <c r="AF6" s="645"/>
      <c r="AG6" s="645"/>
      <c r="AH6" s="645"/>
      <c r="AI6" s="645"/>
      <c r="AJ6" s="645"/>
      <c r="AK6" s="645"/>
      <c r="AL6" s="646">
        <v>1</v>
      </c>
      <c r="AM6" s="647"/>
      <c r="AN6" s="647"/>
      <c r="AO6" s="648"/>
      <c r="AP6" s="638" t="s">
        <v>228</v>
      </c>
      <c r="AQ6" s="639"/>
      <c r="AR6" s="639"/>
      <c r="AS6" s="639"/>
      <c r="AT6" s="639"/>
      <c r="AU6" s="639"/>
      <c r="AV6" s="639"/>
      <c r="AW6" s="639"/>
      <c r="AX6" s="639"/>
      <c r="AY6" s="639"/>
      <c r="AZ6" s="639"/>
      <c r="BA6" s="639"/>
      <c r="BB6" s="639"/>
      <c r="BC6" s="639"/>
      <c r="BD6" s="639"/>
      <c r="BE6" s="639"/>
      <c r="BF6" s="640"/>
      <c r="BG6" s="641">
        <v>8003088</v>
      </c>
      <c r="BH6" s="642"/>
      <c r="BI6" s="642"/>
      <c r="BJ6" s="642"/>
      <c r="BK6" s="642"/>
      <c r="BL6" s="642"/>
      <c r="BM6" s="642"/>
      <c r="BN6" s="643"/>
      <c r="BO6" s="644">
        <v>80.900000000000006</v>
      </c>
      <c r="BP6" s="644"/>
      <c r="BQ6" s="644"/>
      <c r="BR6" s="644"/>
      <c r="BS6" s="645" t="s">
        <v>128</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175510</v>
      </c>
      <c r="CS6" s="642"/>
      <c r="CT6" s="642"/>
      <c r="CU6" s="642"/>
      <c r="CV6" s="642"/>
      <c r="CW6" s="642"/>
      <c r="CX6" s="642"/>
      <c r="CY6" s="643"/>
      <c r="CZ6" s="635">
        <v>0.9</v>
      </c>
      <c r="DA6" s="636"/>
      <c r="DB6" s="636"/>
      <c r="DC6" s="655"/>
      <c r="DD6" s="650" t="s">
        <v>176</v>
      </c>
      <c r="DE6" s="642"/>
      <c r="DF6" s="642"/>
      <c r="DG6" s="642"/>
      <c r="DH6" s="642"/>
      <c r="DI6" s="642"/>
      <c r="DJ6" s="642"/>
      <c r="DK6" s="642"/>
      <c r="DL6" s="642"/>
      <c r="DM6" s="642"/>
      <c r="DN6" s="642"/>
      <c r="DO6" s="642"/>
      <c r="DP6" s="643"/>
      <c r="DQ6" s="650">
        <v>175510</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10443</v>
      </c>
      <c r="S7" s="642"/>
      <c r="T7" s="642"/>
      <c r="U7" s="642"/>
      <c r="V7" s="642"/>
      <c r="W7" s="642"/>
      <c r="X7" s="642"/>
      <c r="Y7" s="643"/>
      <c r="Z7" s="644">
        <v>0.1</v>
      </c>
      <c r="AA7" s="644"/>
      <c r="AB7" s="644"/>
      <c r="AC7" s="644"/>
      <c r="AD7" s="645">
        <v>10443</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2740318</v>
      </c>
      <c r="BH7" s="642"/>
      <c r="BI7" s="642"/>
      <c r="BJ7" s="642"/>
      <c r="BK7" s="642"/>
      <c r="BL7" s="642"/>
      <c r="BM7" s="642"/>
      <c r="BN7" s="643"/>
      <c r="BO7" s="644">
        <v>27.7</v>
      </c>
      <c r="BP7" s="644"/>
      <c r="BQ7" s="644"/>
      <c r="BR7" s="644"/>
      <c r="BS7" s="645" t="s">
        <v>128</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2189135</v>
      </c>
      <c r="CS7" s="642"/>
      <c r="CT7" s="642"/>
      <c r="CU7" s="642"/>
      <c r="CV7" s="642"/>
      <c r="CW7" s="642"/>
      <c r="CX7" s="642"/>
      <c r="CY7" s="643"/>
      <c r="CZ7" s="644">
        <v>11.6</v>
      </c>
      <c r="DA7" s="644"/>
      <c r="DB7" s="644"/>
      <c r="DC7" s="644"/>
      <c r="DD7" s="650">
        <v>294746</v>
      </c>
      <c r="DE7" s="642"/>
      <c r="DF7" s="642"/>
      <c r="DG7" s="642"/>
      <c r="DH7" s="642"/>
      <c r="DI7" s="642"/>
      <c r="DJ7" s="642"/>
      <c r="DK7" s="642"/>
      <c r="DL7" s="642"/>
      <c r="DM7" s="642"/>
      <c r="DN7" s="642"/>
      <c r="DO7" s="642"/>
      <c r="DP7" s="643"/>
      <c r="DQ7" s="650">
        <v>1548668</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19872</v>
      </c>
      <c r="S8" s="642"/>
      <c r="T8" s="642"/>
      <c r="U8" s="642"/>
      <c r="V8" s="642"/>
      <c r="W8" s="642"/>
      <c r="X8" s="642"/>
      <c r="Y8" s="643"/>
      <c r="Z8" s="644">
        <v>0.1</v>
      </c>
      <c r="AA8" s="644"/>
      <c r="AB8" s="644"/>
      <c r="AC8" s="644"/>
      <c r="AD8" s="645">
        <v>19872</v>
      </c>
      <c r="AE8" s="645"/>
      <c r="AF8" s="645"/>
      <c r="AG8" s="645"/>
      <c r="AH8" s="645"/>
      <c r="AI8" s="645"/>
      <c r="AJ8" s="645"/>
      <c r="AK8" s="645"/>
      <c r="AL8" s="646">
        <v>0.2</v>
      </c>
      <c r="AM8" s="647"/>
      <c r="AN8" s="647"/>
      <c r="AO8" s="648"/>
      <c r="AP8" s="638" t="s">
        <v>234</v>
      </c>
      <c r="AQ8" s="639"/>
      <c r="AR8" s="639"/>
      <c r="AS8" s="639"/>
      <c r="AT8" s="639"/>
      <c r="AU8" s="639"/>
      <c r="AV8" s="639"/>
      <c r="AW8" s="639"/>
      <c r="AX8" s="639"/>
      <c r="AY8" s="639"/>
      <c r="AZ8" s="639"/>
      <c r="BA8" s="639"/>
      <c r="BB8" s="639"/>
      <c r="BC8" s="639"/>
      <c r="BD8" s="639"/>
      <c r="BE8" s="639"/>
      <c r="BF8" s="640"/>
      <c r="BG8" s="641">
        <v>87927</v>
      </c>
      <c r="BH8" s="642"/>
      <c r="BI8" s="642"/>
      <c r="BJ8" s="642"/>
      <c r="BK8" s="642"/>
      <c r="BL8" s="642"/>
      <c r="BM8" s="642"/>
      <c r="BN8" s="643"/>
      <c r="BO8" s="644">
        <v>0.9</v>
      </c>
      <c r="BP8" s="644"/>
      <c r="BQ8" s="644"/>
      <c r="BR8" s="644"/>
      <c r="BS8" s="650" t="s">
        <v>128</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6075863</v>
      </c>
      <c r="CS8" s="642"/>
      <c r="CT8" s="642"/>
      <c r="CU8" s="642"/>
      <c r="CV8" s="642"/>
      <c r="CW8" s="642"/>
      <c r="CX8" s="642"/>
      <c r="CY8" s="643"/>
      <c r="CZ8" s="644">
        <v>32.299999999999997</v>
      </c>
      <c r="DA8" s="644"/>
      <c r="DB8" s="644"/>
      <c r="DC8" s="644"/>
      <c r="DD8" s="650">
        <v>306189</v>
      </c>
      <c r="DE8" s="642"/>
      <c r="DF8" s="642"/>
      <c r="DG8" s="642"/>
      <c r="DH8" s="642"/>
      <c r="DI8" s="642"/>
      <c r="DJ8" s="642"/>
      <c r="DK8" s="642"/>
      <c r="DL8" s="642"/>
      <c r="DM8" s="642"/>
      <c r="DN8" s="642"/>
      <c r="DO8" s="642"/>
      <c r="DP8" s="643"/>
      <c r="DQ8" s="650">
        <v>3059216</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19790</v>
      </c>
      <c r="S9" s="642"/>
      <c r="T9" s="642"/>
      <c r="U9" s="642"/>
      <c r="V9" s="642"/>
      <c r="W9" s="642"/>
      <c r="X9" s="642"/>
      <c r="Y9" s="643"/>
      <c r="Z9" s="644">
        <v>0.1</v>
      </c>
      <c r="AA9" s="644"/>
      <c r="AB9" s="644"/>
      <c r="AC9" s="644"/>
      <c r="AD9" s="645">
        <v>19790</v>
      </c>
      <c r="AE9" s="645"/>
      <c r="AF9" s="645"/>
      <c r="AG9" s="645"/>
      <c r="AH9" s="645"/>
      <c r="AI9" s="645"/>
      <c r="AJ9" s="645"/>
      <c r="AK9" s="645"/>
      <c r="AL9" s="646">
        <v>0.2</v>
      </c>
      <c r="AM9" s="647"/>
      <c r="AN9" s="647"/>
      <c r="AO9" s="648"/>
      <c r="AP9" s="638" t="s">
        <v>237</v>
      </c>
      <c r="AQ9" s="639"/>
      <c r="AR9" s="639"/>
      <c r="AS9" s="639"/>
      <c r="AT9" s="639"/>
      <c r="AU9" s="639"/>
      <c r="AV9" s="639"/>
      <c r="AW9" s="639"/>
      <c r="AX9" s="639"/>
      <c r="AY9" s="639"/>
      <c r="AZ9" s="639"/>
      <c r="BA9" s="639"/>
      <c r="BB9" s="639"/>
      <c r="BC9" s="639"/>
      <c r="BD9" s="639"/>
      <c r="BE9" s="639"/>
      <c r="BF9" s="640"/>
      <c r="BG9" s="641">
        <v>2098214</v>
      </c>
      <c r="BH9" s="642"/>
      <c r="BI9" s="642"/>
      <c r="BJ9" s="642"/>
      <c r="BK9" s="642"/>
      <c r="BL9" s="642"/>
      <c r="BM9" s="642"/>
      <c r="BN9" s="643"/>
      <c r="BO9" s="644">
        <v>21.2</v>
      </c>
      <c r="BP9" s="644"/>
      <c r="BQ9" s="644"/>
      <c r="BR9" s="644"/>
      <c r="BS9" s="650" t="s">
        <v>128</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2183723</v>
      </c>
      <c r="CS9" s="642"/>
      <c r="CT9" s="642"/>
      <c r="CU9" s="642"/>
      <c r="CV9" s="642"/>
      <c r="CW9" s="642"/>
      <c r="CX9" s="642"/>
      <c r="CY9" s="643"/>
      <c r="CZ9" s="644">
        <v>11.6</v>
      </c>
      <c r="DA9" s="644"/>
      <c r="DB9" s="644"/>
      <c r="DC9" s="644"/>
      <c r="DD9" s="650">
        <v>755444</v>
      </c>
      <c r="DE9" s="642"/>
      <c r="DF9" s="642"/>
      <c r="DG9" s="642"/>
      <c r="DH9" s="642"/>
      <c r="DI9" s="642"/>
      <c r="DJ9" s="642"/>
      <c r="DK9" s="642"/>
      <c r="DL9" s="642"/>
      <c r="DM9" s="642"/>
      <c r="DN9" s="642"/>
      <c r="DO9" s="642"/>
      <c r="DP9" s="643"/>
      <c r="DQ9" s="650">
        <v>1250939</v>
      </c>
      <c r="DR9" s="642"/>
      <c r="DS9" s="642"/>
      <c r="DT9" s="642"/>
      <c r="DU9" s="642"/>
      <c r="DV9" s="642"/>
      <c r="DW9" s="642"/>
      <c r="DX9" s="642"/>
      <c r="DY9" s="642"/>
      <c r="DZ9" s="642"/>
      <c r="EA9" s="642"/>
      <c r="EB9" s="642"/>
      <c r="EC9" s="651"/>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240</v>
      </c>
      <c r="AA10" s="644"/>
      <c r="AB10" s="644"/>
      <c r="AC10" s="644"/>
      <c r="AD10" s="645" t="s">
        <v>128</v>
      </c>
      <c r="AE10" s="645"/>
      <c r="AF10" s="645"/>
      <c r="AG10" s="645"/>
      <c r="AH10" s="645"/>
      <c r="AI10" s="645"/>
      <c r="AJ10" s="645"/>
      <c r="AK10" s="645"/>
      <c r="AL10" s="646" t="s">
        <v>128</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234406</v>
      </c>
      <c r="BH10" s="642"/>
      <c r="BI10" s="642"/>
      <c r="BJ10" s="642"/>
      <c r="BK10" s="642"/>
      <c r="BL10" s="642"/>
      <c r="BM10" s="642"/>
      <c r="BN10" s="643"/>
      <c r="BO10" s="644">
        <v>2.4</v>
      </c>
      <c r="BP10" s="644"/>
      <c r="BQ10" s="644"/>
      <c r="BR10" s="644"/>
      <c r="BS10" s="650" t="s">
        <v>128</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4293</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4293</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240</v>
      </c>
      <c r="AA11" s="644"/>
      <c r="AB11" s="644"/>
      <c r="AC11" s="644"/>
      <c r="AD11" s="645" t="s">
        <v>128</v>
      </c>
      <c r="AE11" s="645"/>
      <c r="AF11" s="645"/>
      <c r="AG11" s="645"/>
      <c r="AH11" s="645"/>
      <c r="AI11" s="645"/>
      <c r="AJ11" s="645"/>
      <c r="AK11" s="645"/>
      <c r="AL11" s="646" t="s">
        <v>128</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319771</v>
      </c>
      <c r="BH11" s="642"/>
      <c r="BI11" s="642"/>
      <c r="BJ11" s="642"/>
      <c r="BK11" s="642"/>
      <c r="BL11" s="642"/>
      <c r="BM11" s="642"/>
      <c r="BN11" s="643"/>
      <c r="BO11" s="644">
        <v>3.2</v>
      </c>
      <c r="BP11" s="644"/>
      <c r="BQ11" s="644"/>
      <c r="BR11" s="644"/>
      <c r="BS11" s="650" t="s">
        <v>128</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135733</v>
      </c>
      <c r="CS11" s="642"/>
      <c r="CT11" s="642"/>
      <c r="CU11" s="642"/>
      <c r="CV11" s="642"/>
      <c r="CW11" s="642"/>
      <c r="CX11" s="642"/>
      <c r="CY11" s="643"/>
      <c r="CZ11" s="644">
        <v>0.7</v>
      </c>
      <c r="DA11" s="644"/>
      <c r="DB11" s="644"/>
      <c r="DC11" s="644"/>
      <c r="DD11" s="650">
        <v>21968</v>
      </c>
      <c r="DE11" s="642"/>
      <c r="DF11" s="642"/>
      <c r="DG11" s="642"/>
      <c r="DH11" s="642"/>
      <c r="DI11" s="642"/>
      <c r="DJ11" s="642"/>
      <c r="DK11" s="642"/>
      <c r="DL11" s="642"/>
      <c r="DM11" s="642"/>
      <c r="DN11" s="642"/>
      <c r="DO11" s="642"/>
      <c r="DP11" s="643"/>
      <c r="DQ11" s="650">
        <v>126016</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775871</v>
      </c>
      <c r="S12" s="642"/>
      <c r="T12" s="642"/>
      <c r="U12" s="642"/>
      <c r="V12" s="642"/>
      <c r="W12" s="642"/>
      <c r="X12" s="642"/>
      <c r="Y12" s="643"/>
      <c r="Z12" s="644">
        <v>3.9</v>
      </c>
      <c r="AA12" s="644"/>
      <c r="AB12" s="644"/>
      <c r="AC12" s="644"/>
      <c r="AD12" s="645">
        <v>775871</v>
      </c>
      <c r="AE12" s="645"/>
      <c r="AF12" s="645"/>
      <c r="AG12" s="645"/>
      <c r="AH12" s="645"/>
      <c r="AI12" s="645"/>
      <c r="AJ12" s="645"/>
      <c r="AK12" s="645"/>
      <c r="AL12" s="646">
        <v>7.7</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4792132</v>
      </c>
      <c r="BH12" s="642"/>
      <c r="BI12" s="642"/>
      <c r="BJ12" s="642"/>
      <c r="BK12" s="642"/>
      <c r="BL12" s="642"/>
      <c r="BM12" s="642"/>
      <c r="BN12" s="643"/>
      <c r="BO12" s="644">
        <v>48.4</v>
      </c>
      <c r="BP12" s="644"/>
      <c r="BQ12" s="644"/>
      <c r="BR12" s="644"/>
      <c r="BS12" s="650" t="s">
        <v>240</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781762</v>
      </c>
      <c r="CS12" s="642"/>
      <c r="CT12" s="642"/>
      <c r="CU12" s="642"/>
      <c r="CV12" s="642"/>
      <c r="CW12" s="642"/>
      <c r="CX12" s="642"/>
      <c r="CY12" s="643"/>
      <c r="CZ12" s="644">
        <v>4.2</v>
      </c>
      <c r="DA12" s="644"/>
      <c r="DB12" s="644"/>
      <c r="DC12" s="644"/>
      <c r="DD12" s="650">
        <v>92115</v>
      </c>
      <c r="DE12" s="642"/>
      <c r="DF12" s="642"/>
      <c r="DG12" s="642"/>
      <c r="DH12" s="642"/>
      <c r="DI12" s="642"/>
      <c r="DJ12" s="642"/>
      <c r="DK12" s="642"/>
      <c r="DL12" s="642"/>
      <c r="DM12" s="642"/>
      <c r="DN12" s="642"/>
      <c r="DO12" s="642"/>
      <c r="DP12" s="643"/>
      <c r="DQ12" s="650">
        <v>632128</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v>16240</v>
      </c>
      <c r="S13" s="642"/>
      <c r="T13" s="642"/>
      <c r="U13" s="642"/>
      <c r="V13" s="642"/>
      <c r="W13" s="642"/>
      <c r="X13" s="642"/>
      <c r="Y13" s="643"/>
      <c r="Z13" s="644">
        <v>0.1</v>
      </c>
      <c r="AA13" s="644"/>
      <c r="AB13" s="644"/>
      <c r="AC13" s="644"/>
      <c r="AD13" s="645">
        <v>16240</v>
      </c>
      <c r="AE13" s="645"/>
      <c r="AF13" s="645"/>
      <c r="AG13" s="645"/>
      <c r="AH13" s="645"/>
      <c r="AI13" s="645"/>
      <c r="AJ13" s="645"/>
      <c r="AK13" s="645"/>
      <c r="AL13" s="646">
        <v>0.2</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4778665</v>
      </c>
      <c r="BH13" s="642"/>
      <c r="BI13" s="642"/>
      <c r="BJ13" s="642"/>
      <c r="BK13" s="642"/>
      <c r="BL13" s="642"/>
      <c r="BM13" s="642"/>
      <c r="BN13" s="643"/>
      <c r="BO13" s="644">
        <v>48.3</v>
      </c>
      <c r="BP13" s="644"/>
      <c r="BQ13" s="644"/>
      <c r="BR13" s="644"/>
      <c r="BS13" s="650" t="s">
        <v>128</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2597513</v>
      </c>
      <c r="CS13" s="642"/>
      <c r="CT13" s="642"/>
      <c r="CU13" s="642"/>
      <c r="CV13" s="642"/>
      <c r="CW13" s="642"/>
      <c r="CX13" s="642"/>
      <c r="CY13" s="643"/>
      <c r="CZ13" s="644">
        <v>13.8</v>
      </c>
      <c r="DA13" s="644"/>
      <c r="DB13" s="644"/>
      <c r="DC13" s="644"/>
      <c r="DD13" s="650">
        <v>969410</v>
      </c>
      <c r="DE13" s="642"/>
      <c r="DF13" s="642"/>
      <c r="DG13" s="642"/>
      <c r="DH13" s="642"/>
      <c r="DI13" s="642"/>
      <c r="DJ13" s="642"/>
      <c r="DK13" s="642"/>
      <c r="DL13" s="642"/>
      <c r="DM13" s="642"/>
      <c r="DN13" s="642"/>
      <c r="DO13" s="642"/>
      <c r="DP13" s="643"/>
      <c r="DQ13" s="650">
        <v>1860149</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128</v>
      </c>
      <c r="AA14" s="644"/>
      <c r="AB14" s="644"/>
      <c r="AC14" s="644"/>
      <c r="AD14" s="645" t="s">
        <v>240</v>
      </c>
      <c r="AE14" s="645"/>
      <c r="AF14" s="645"/>
      <c r="AG14" s="645"/>
      <c r="AH14" s="645"/>
      <c r="AI14" s="645"/>
      <c r="AJ14" s="645"/>
      <c r="AK14" s="645"/>
      <c r="AL14" s="646" t="s">
        <v>128</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73988</v>
      </c>
      <c r="BH14" s="642"/>
      <c r="BI14" s="642"/>
      <c r="BJ14" s="642"/>
      <c r="BK14" s="642"/>
      <c r="BL14" s="642"/>
      <c r="BM14" s="642"/>
      <c r="BN14" s="643"/>
      <c r="BO14" s="644">
        <v>0.7</v>
      </c>
      <c r="BP14" s="644"/>
      <c r="BQ14" s="644"/>
      <c r="BR14" s="644"/>
      <c r="BS14" s="650" t="s">
        <v>240</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924589</v>
      </c>
      <c r="CS14" s="642"/>
      <c r="CT14" s="642"/>
      <c r="CU14" s="642"/>
      <c r="CV14" s="642"/>
      <c r="CW14" s="642"/>
      <c r="CX14" s="642"/>
      <c r="CY14" s="643"/>
      <c r="CZ14" s="644">
        <v>4.9000000000000004</v>
      </c>
      <c r="DA14" s="644"/>
      <c r="DB14" s="644"/>
      <c r="DC14" s="644"/>
      <c r="DD14" s="650">
        <v>77630</v>
      </c>
      <c r="DE14" s="642"/>
      <c r="DF14" s="642"/>
      <c r="DG14" s="642"/>
      <c r="DH14" s="642"/>
      <c r="DI14" s="642"/>
      <c r="DJ14" s="642"/>
      <c r="DK14" s="642"/>
      <c r="DL14" s="642"/>
      <c r="DM14" s="642"/>
      <c r="DN14" s="642"/>
      <c r="DO14" s="642"/>
      <c r="DP14" s="643"/>
      <c r="DQ14" s="650">
        <v>881168</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37107</v>
      </c>
      <c r="S15" s="642"/>
      <c r="T15" s="642"/>
      <c r="U15" s="642"/>
      <c r="V15" s="642"/>
      <c r="W15" s="642"/>
      <c r="X15" s="642"/>
      <c r="Y15" s="643"/>
      <c r="Z15" s="644">
        <v>0.2</v>
      </c>
      <c r="AA15" s="644"/>
      <c r="AB15" s="644"/>
      <c r="AC15" s="644"/>
      <c r="AD15" s="645">
        <v>37107</v>
      </c>
      <c r="AE15" s="645"/>
      <c r="AF15" s="645"/>
      <c r="AG15" s="645"/>
      <c r="AH15" s="645"/>
      <c r="AI15" s="645"/>
      <c r="AJ15" s="645"/>
      <c r="AK15" s="645"/>
      <c r="AL15" s="646">
        <v>0.4</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396590</v>
      </c>
      <c r="BH15" s="642"/>
      <c r="BI15" s="642"/>
      <c r="BJ15" s="642"/>
      <c r="BK15" s="642"/>
      <c r="BL15" s="642"/>
      <c r="BM15" s="642"/>
      <c r="BN15" s="643"/>
      <c r="BO15" s="644">
        <v>4</v>
      </c>
      <c r="BP15" s="644"/>
      <c r="BQ15" s="644"/>
      <c r="BR15" s="644"/>
      <c r="BS15" s="650" t="s">
        <v>128</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2140408</v>
      </c>
      <c r="CS15" s="642"/>
      <c r="CT15" s="642"/>
      <c r="CU15" s="642"/>
      <c r="CV15" s="642"/>
      <c r="CW15" s="642"/>
      <c r="CX15" s="642"/>
      <c r="CY15" s="643"/>
      <c r="CZ15" s="644">
        <v>11.4</v>
      </c>
      <c r="DA15" s="644"/>
      <c r="DB15" s="644"/>
      <c r="DC15" s="644"/>
      <c r="DD15" s="650">
        <v>479041</v>
      </c>
      <c r="DE15" s="642"/>
      <c r="DF15" s="642"/>
      <c r="DG15" s="642"/>
      <c r="DH15" s="642"/>
      <c r="DI15" s="642"/>
      <c r="DJ15" s="642"/>
      <c r="DK15" s="642"/>
      <c r="DL15" s="642"/>
      <c r="DM15" s="642"/>
      <c r="DN15" s="642"/>
      <c r="DO15" s="642"/>
      <c r="DP15" s="643"/>
      <c r="DQ15" s="650">
        <v>1436086</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128</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240</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19825</v>
      </c>
      <c r="CS16" s="642"/>
      <c r="CT16" s="642"/>
      <c r="CU16" s="642"/>
      <c r="CV16" s="642"/>
      <c r="CW16" s="642"/>
      <c r="CX16" s="642"/>
      <c r="CY16" s="643"/>
      <c r="CZ16" s="644">
        <v>0.1</v>
      </c>
      <c r="DA16" s="644"/>
      <c r="DB16" s="644"/>
      <c r="DC16" s="644"/>
      <c r="DD16" s="650" t="s">
        <v>240</v>
      </c>
      <c r="DE16" s="642"/>
      <c r="DF16" s="642"/>
      <c r="DG16" s="642"/>
      <c r="DH16" s="642"/>
      <c r="DI16" s="642"/>
      <c r="DJ16" s="642"/>
      <c r="DK16" s="642"/>
      <c r="DL16" s="642"/>
      <c r="DM16" s="642"/>
      <c r="DN16" s="642"/>
      <c r="DO16" s="642"/>
      <c r="DP16" s="643"/>
      <c r="DQ16" s="650">
        <v>53</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9720</v>
      </c>
      <c r="S17" s="642"/>
      <c r="T17" s="642"/>
      <c r="U17" s="642"/>
      <c r="V17" s="642"/>
      <c r="W17" s="642"/>
      <c r="X17" s="642"/>
      <c r="Y17" s="643"/>
      <c r="Z17" s="644">
        <v>0</v>
      </c>
      <c r="AA17" s="644"/>
      <c r="AB17" s="644"/>
      <c r="AC17" s="644"/>
      <c r="AD17" s="645">
        <v>9720</v>
      </c>
      <c r="AE17" s="645"/>
      <c r="AF17" s="645"/>
      <c r="AG17" s="645"/>
      <c r="AH17" s="645"/>
      <c r="AI17" s="645"/>
      <c r="AJ17" s="645"/>
      <c r="AK17" s="645"/>
      <c r="AL17" s="646">
        <v>0.1</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v>60</v>
      </c>
      <c r="BH17" s="642"/>
      <c r="BI17" s="642"/>
      <c r="BJ17" s="642"/>
      <c r="BK17" s="642"/>
      <c r="BL17" s="642"/>
      <c r="BM17" s="642"/>
      <c r="BN17" s="643"/>
      <c r="BO17" s="644">
        <v>0</v>
      </c>
      <c r="BP17" s="644"/>
      <c r="BQ17" s="644"/>
      <c r="BR17" s="644"/>
      <c r="BS17" s="650" t="s">
        <v>128</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1591205</v>
      </c>
      <c r="CS17" s="642"/>
      <c r="CT17" s="642"/>
      <c r="CU17" s="642"/>
      <c r="CV17" s="642"/>
      <c r="CW17" s="642"/>
      <c r="CX17" s="642"/>
      <c r="CY17" s="643"/>
      <c r="CZ17" s="644">
        <v>8.5</v>
      </c>
      <c r="DA17" s="644"/>
      <c r="DB17" s="644"/>
      <c r="DC17" s="644"/>
      <c r="DD17" s="650" t="s">
        <v>240</v>
      </c>
      <c r="DE17" s="642"/>
      <c r="DF17" s="642"/>
      <c r="DG17" s="642"/>
      <c r="DH17" s="642"/>
      <c r="DI17" s="642"/>
      <c r="DJ17" s="642"/>
      <c r="DK17" s="642"/>
      <c r="DL17" s="642"/>
      <c r="DM17" s="642"/>
      <c r="DN17" s="642"/>
      <c r="DO17" s="642"/>
      <c r="DP17" s="643"/>
      <c r="DQ17" s="650">
        <v>1577010</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961207</v>
      </c>
      <c r="S18" s="642"/>
      <c r="T18" s="642"/>
      <c r="U18" s="642"/>
      <c r="V18" s="642"/>
      <c r="W18" s="642"/>
      <c r="X18" s="642"/>
      <c r="Y18" s="643"/>
      <c r="Z18" s="644">
        <v>4.8</v>
      </c>
      <c r="AA18" s="644"/>
      <c r="AB18" s="644"/>
      <c r="AC18" s="644"/>
      <c r="AD18" s="645">
        <v>529459</v>
      </c>
      <c r="AE18" s="645"/>
      <c r="AF18" s="645"/>
      <c r="AG18" s="645"/>
      <c r="AH18" s="645"/>
      <c r="AI18" s="645"/>
      <c r="AJ18" s="645"/>
      <c r="AK18" s="645"/>
      <c r="AL18" s="646">
        <v>5.3</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v>529693</v>
      </c>
      <c r="BH18" s="642"/>
      <c r="BI18" s="642"/>
      <c r="BJ18" s="642"/>
      <c r="BK18" s="642"/>
      <c r="BL18" s="642"/>
      <c r="BM18" s="642"/>
      <c r="BN18" s="643"/>
      <c r="BO18" s="644">
        <v>5.4</v>
      </c>
      <c r="BP18" s="644"/>
      <c r="BQ18" s="644"/>
      <c r="BR18" s="644"/>
      <c r="BS18" s="650" t="s">
        <v>240</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240</v>
      </c>
      <c r="CS18" s="642"/>
      <c r="CT18" s="642"/>
      <c r="CU18" s="642"/>
      <c r="CV18" s="642"/>
      <c r="CW18" s="642"/>
      <c r="CX18" s="642"/>
      <c r="CY18" s="643"/>
      <c r="CZ18" s="644" t="s">
        <v>176</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529459</v>
      </c>
      <c r="S19" s="642"/>
      <c r="T19" s="642"/>
      <c r="U19" s="642"/>
      <c r="V19" s="642"/>
      <c r="W19" s="642"/>
      <c r="X19" s="642"/>
      <c r="Y19" s="643"/>
      <c r="Z19" s="644">
        <v>2.6</v>
      </c>
      <c r="AA19" s="644"/>
      <c r="AB19" s="644"/>
      <c r="AC19" s="644"/>
      <c r="AD19" s="645">
        <v>529459</v>
      </c>
      <c r="AE19" s="645"/>
      <c r="AF19" s="645"/>
      <c r="AG19" s="645"/>
      <c r="AH19" s="645"/>
      <c r="AI19" s="645"/>
      <c r="AJ19" s="645"/>
      <c r="AK19" s="645"/>
      <c r="AL19" s="646">
        <v>5.3</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1365790</v>
      </c>
      <c r="BH19" s="642"/>
      <c r="BI19" s="642"/>
      <c r="BJ19" s="642"/>
      <c r="BK19" s="642"/>
      <c r="BL19" s="642"/>
      <c r="BM19" s="642"/>
      <c r="BN19" s="643"/>
      <c r="BO19" s="644">
        <v>13.8</v>
      </c>
      <c r="BP19" s="644"/>
      <c r="BQ19" s="644"/>
      <c r="BR19" s="644"/>
      <c r="BS19" s="650" t="s">
        <v>128</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431670</v>
      </c>
      <c r="S20" s="642"/>
      <c r="T20" s="642"/>
      <c r="U20" s="642"/>
      <c r="V20" s="642"/>
      <c r="W20" s="642"/>
      <c r="X20" s="642"/>
      <c r="Y20" s="643"/>
      <c r="Z20" s="644">
        <v>2.2000000000000002</v>
      </c>
      <c r="AA20" s="644"/>
      <c r="AB20" s="644"/>
      <c r="AC20" s="644"/>
      <c r="AD20" s="645" t="s">
        <v>240</v>
      </c>
      <c r="AE20" s="645"/>
      <c r="AF20" s="645"/>
      <c r="AG20" s="645"/>
      <c r="AH20" s="645"/>
      <c r="AI20" s="645"/>
      <c r="AJ20" s="645"/>
      <c r="AK20" s="645"/>
      <c r="AL20" s="646" t="s">
        <v>128</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1365790</v>
      </c>
      <c r="BH20" s="642"/>
      <c r="BI20" s="642"/>
      <c r="BJ20" s="642"/>
      <c r="BK20" s="642"/>
      <c r="BL20" s="642"/>
      <c r="BM20" s="642"/>
      <c r="BN20" s="643"/>
      <c r="BO20" s="644">
        <v>13.8</v>
      </c>
      <c r="BP20" s="644"/>
      <c r="BQ20" s="644"/>
      <c r="BR20" s="644"/>
      <c r="BS20" s="650" t="s">
        <v>128</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18819559</v>
      </c>
      <c r="CS20" s="642"/>
      <c r="CT20" s="642"/>
      <c r="CU20" s="642"/>
      <c r="CV20" s="642"/>
      <c r="CW20" s="642"/>
      <c r="CX20" s="642"/>
      <c r="CY20" s="643"/>
      <c r="CZ20" s="644">
        <v>100</v>
      </c>
      <c r="DA20" s="644"/>
      <c r="DB20" s="644"/>
      <c r="DC20" s="644"/>
      <c r="DD20" s="650">
        <v>2996543</v>
      </c>
      <c r="DE20" s="642"/>
      <c r="DF20" s="642"/>
      <c r="DG20" s="642"/>
      <c r="DH20" s="642"/>
      <c r="DI20" s="642"/>
      <c r="DJ20" s="642"/>
      <c r="DK20" s="642"/>
      <c r="DL20" s="642"/>
      <c r="DM20" s="642"/>
      <c r="DN20" s="642"/>
      <c r="DO20" s="642"/>
      <c r="DP20" s="643"/>
      <c r="DQ20" s="650">
        <v>12551236</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v>78</v>
      </c>
      <c r="S21" s="642"/>
      <c r="T21" s="642"/>
      <c r="U21" s="642"/>
      <c r="V21" s="642"/>
      <c r="W21" s="642"/>
      <c r="X21" s="642"/>
      <c r="Y21" s="643"/>
      <c r="Z21" s="644">
        <v>0</v>
      </c>
      <c r="AA21" s="644"/>
      <c r="AB21" s="644"/>
      <c r="AC21" s="644"/>
      <c r="AD21" s="645" t="s">
        <v>176</v>
      </c>
      <c r="AE21" s="645"/>
      <c r="AF21" s="645"/>
      <c r="AG21" s="645"/>
      <c r="AH21" s="645"/>
      <c r="AI21" s="645"/>
      <c r="AJ21" s="645"/>
      <c r="AK21" s="645"/>
      <c r="AL21" s="646" t="s">
        <v>128</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439575</v>
      </c>
      <c r="BH21" s="642"/>
      <c r="BI21" s="642"/>
      <c r="BJ21" s="642"/>
      <c r="BK21" s="642"/>
      <c r="BL21" s="642"/>
      <c r="BM21" s="642"/>
      <c r="BN21" s="643"/>
      <c r="BO21" s="644">
        <v>4.4000000000000004</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11845029</v>
      </c>
      <c r="S22" s="642"/>
      <c r="T22" s="642"/>
      <c r="U22" s="642"/>
      <c r="V22" s="642"/>
      <c r="W22" s="642"/>
      <c r="X22" s="642"/>
      <c r="Y22" s="643"/>
      <c r="Z22" s="644">
        <v>59.2</v>
      </c>
      <c r="AA22" s="644"/>
      <c r="AB22" s="644"/>
      <c r="AC22" s="644"/>
      <c r="AD22" s="645">
        <v>9957373</v>
      </c>
      <c r="AE22" s="645"/>
      <c r="AF22" s="645"/>
      <c r="AG22" s="645"/>
      <c r="AH22" s="645"/>
      <c r="AI22" s="645"/>
      <c r="AJ22" s="645"/>
      <c r="AK22" s="645"/>
      <c r="AL22" s="646">
        <v>99.1</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128</v>
      </c>
      <c r="BP22" s="644"/>
      <c r="BQ22" s="644"/>
      <c r="BR22" s="644"/>
      <c r="BS22" s="650" t="s">
        <v>240</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5655</v>
      </c>
      <c r="S23" s="642"/>
      <c r="T23" s="642"/>
      <c r="U23" s="642"/>
      <c r="V23" s="642"/>
      <c r="W23" s="642"/>
      <c r="X23" s="642"/>
      <c r="Y23" s="643"/>
      <c r="Z23" s="644">
        <v>0</v>
      </c>
      <c r="AA23" s="644"/>
      <c r="AB23" s="644"/>
      <c r="AC23" s="644"/>
      <c r="AD23" s="645">
        <v>5655</v>
      </c>
      <c r="AE23" s="645"/>
      <c r="AF23" s="645"/>
      <c r="AG23" s="645"/>
      <c r="AH23" s="645"/>
      <c r="AI23" s="645"/>
      <c r="AJ23" s="645"/>
      <c r="AK23" s="645"/>
      <c r="AL23" s="646">
        <v>0.1</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v>926215</v>
      </c>
      <c r="BH23" s="642"/>
      <c r="BI23" s="642"/>
      <c r="BJ23" s="642"/>
      <c r="BK23" s="642"/>
      <c r="BL23" s="642"/>
      <c r="BM23" s="642"/>
      <c r="BN23" s="643"/>
      <c r="BO23" s="644">
        <v>9.4</v>
      </c>
      <c r="BP23" s="644"/>
      <c r="BQ23" s="644"/>
      <c r="BR23" s="644"/>
      <c r="BS23" s="650" t="s">
        <v>128</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99999</v>
      </c>
      <c r="S24" s="642"/>
      <c r="T24" s="642"/>
      <c r="U24" s="642"/>
      <c r="V24" s="642"/>
      <c r="W24" s="642"/>
      <c r="X24" s="642"/>
      <c r="Y24" s="643"/>
      <c r="Z24" s="644">
        <v>0.5</v>
      </c>
      <c r="AA24" s="644"/>
      <c r="AB24" s="644"/>
      <c r="AC24" s="644"/>
      <c r="AD24" s="645" t="s">
        <v>128</v>
      </c>
      <c r="AE24" s="645"/>
      <c r="AF24" s="645"/>
      <c r="AG24" s="645"/>
      <c r="AH24" s="645"/>
      <c r="AI24" s="645"/>
      <c r="AJ24" s="645"/>
      <c r="AK24" s="645"/>
      <c r="AL24" s="646" t="s">
        <v>128</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240</v>
      </c>
      <c r="BP24" s="644"/>
      <c r="BQ24" s="644"/>
      <c r="BR24" s="644"/>
      <c r="BS24" s="650" t="s">
        <v>240</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8033476</v>
      </c>
      <c r="CS24" s="631"/>
      <c r="CT24" s="631"/>
      <c r="CU24" s="631"/>
      <c r="CV24" s="631"/>
      <c r="CW24" s="631"/>
      <c r="CX24" s="631"/>
      <c r="CY24" s="632"/>
      <c r="CZ24" s="635">
        <v>42.7</v>
      </c>
      <c r="DA24" s="636"/>
      <c r="DB24" s="636"/>
      <c r="DC24" s="655"/>
      <c r="DD24" s="674">
        <v>5478958</v>
      </c>
      <c r="DE24" s="631"/>
      <c r="DF24" s="631"/>
      <c r="DG24" s="631"/>
      <c r="DH24" s="631"/>
      <c r="DI24" s="631"/>
      <c r="DJ24" s="631"/>
      <c r="DK24" s="632"/>
      <c r="DL24" s="674">
        <v>5195468</v>
      </c>
      <c r="DM24" s="631"/>
      <c r="DN24" s="631"/>
      <c r="DO24" s="631"/>
      <c r="DP24" s="631"/>
      <c r="DQ24" s="631"/>
      <c r="DR24" s="631"/>
      <c r="DS24" s="631"/>
      <c r="DT24" s="631"/>
      <c r="DU24" s="631"/>
      <c r="DV24" s="632"/>
      <c r="DW24" s="635">
        <v>48.9</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392422</v>
      </c>
      <c r="S25" s="642"/>
      <c r="T25" s="642"/>
      <c r="U25" s="642"/>
      <c r="V25" s="642"/>
      <c r="W25" s="642"/>
      <c r="X25" s="642"/>
      <c r="Y25" s="643"/>
      <c r="Z25" s="644">
        <v>2</v>
      </c>
      <c r="AA25" s="644"/>
      <c r="AB25" s="644"/>
      <c r="AC25" s="644"/>
      <c r="AD25" s="645">
        <v>58591</v>
      </c>
      <c r="AE25" s="645"/>
      <c r="AF25" s="645"/>
      <c r="AG25" s="645"/>
      <c r="AH25" s="645"/>
      <c r="AI25" s="645"/>
      <c r="AJ25" s="645"/>
      <c r="AK25" s="645"/>
      <c r="AL25" s="646">
        <v>0.6</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3372135</v>
      </c>
      <c r="CS25" s="677"/>
      <c r="CT25" s="677"/>
      <c r="CU25" s="677"/>
      <c r="CV25" s="677"/>
      <c r="CW25" s="677"/>
      <c r="CX25" s="677"/>
      <c r="CY25" s="678"/>
      <c r="CZ25" s="646">
        <v>17.899999999999999</v>
      </c>
      <c r="DA25" s="675"/>
      <c r="DB25" s="675"/>
      <c r="DC25" s="679"/>
      <c r="DD25" s="650">
        <v>3116948</v>
      </c>
      <c r="DE25" s="677"/>
      <c r="DF25" s="677"/>
      <c r="DG25" s="677"/>
      <c r="DH25" s="677"/>
      <c r="DI25" s="677"/>
      <c r="DJ25" s="677"/>
      <c r="DK25" s="678"/>
      <c r="DL25" s="650">
        <v>2854346</v>
      </c>
      <c r="DM25" s="677"/>
      <c r="DN25" s="677"/>
      <c r="DO25" s="677"/>
      <c r="DP25" s="677"/>
      <c r="DQ25" s="677"/>
      <c r="DR25" s="677"/>
      <c r="DS25" s="677"/>
      <c r="DT25" s="677"/>
      <c r="DU25" s="677"/>
      <c r="DV25" s="678"/>
      <c r="DW25" s="646">
        <v>26.9</v>
      </c>
      <c r="DX25" s="675"/>
      <c r="DY25" s="675"/>
      <c r="DZ25" s="675"/>
      <c r="EA25" s="675"/>
      <c r="EB25" s="675"/>
      <c r="EC25" s="676"/>
    </row>
    <row r="26" spans="2:133" ht="11.25" customHeight="1" x14ac:dyDescent="0.15">
      <c r="B26" s="638" t="s">
        <v>291</v>
      </c>
      <c r="C26" s="639"/>
      <c r="D26" s="639"/>
      <c r="E26" s="639"/>
      <c r="F26" s="639"/>
      <c r="G26" s="639"/>
      <c r="H26" s="639"/>
      <c r="I26" s="639"/>
      <c r="J26" s="639"/>
      <c r="K26" s="639"/>
      <c r="L26" s="639"/>
      <c r="M26" s="639"/>
      <c r="N26" s="639"/>
      <c r="O26" s="639"/>
      <c r="P26" s="639"/>
      <c r="Q26" s="640"/>
      <c r="R26" s="641">
        <v>210767</v>
      </c>
      <c r="S26" s="642"/>
      <c r="T26" s="642"/>
      <c r="U26" s="642"/>
      <c r="V26" s="642"/>
      <c r="W26" s="642"/>
      <c r="X26" s="642"/>
      <c r="Y26" s="643"/>
      <c r="Z26" s="644">
        <v>1.1000000000000001</v>
      </c>
      <c r="AA26" s="644"/>
      <c r="AB26" s="644"/>
      <c r="AC26" s="644"/>
      <c r="AD26" s="645" t="s">
        <v>128</v>
      </c>
      <c r="AE26" s="645"/>
      <c r="AF26" s="645"/>
      <c r="AG26" s="645"/>
      <c r="AH26" s="645"/>
      <c r="AI26" s="645"/>
      <c r="AJ26" s="645"/>
      <c r="AK26" s="645"/>
      <c r="AL26" s="646" t="s">
        <v>128</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176</v>
      </c>
      <c r="BP26" s="644"/>
      <c r="BQ26" s="644"/>
      <c r="BR26" s="644"/>
      <c r="BS26" s="650" t="s">
        <v>240</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2392138</v>
      </c>
      <c r="CS26" s="642"/>
      <c r="CT26" s="642"/>
      <c r="CU26" s="642"/>
      <c r="CV26" s="642"/>
      <c r="CW26" s="642"/>
      <c r="CX26" s="642"/>
      <c r="CY26" s="643"/>
      <c r="CZ26" s="646">
        <v>12.7</v>
      </c>
      <c r="DA26" s="675"/>
      <c r="DB26" s="675"/>
      <c r="DC26" s="679"/>
      <c r="DD26" s="650">
        <v>2239450</v>
      </c>
      <c r="DE26" s="642"/>
      <c r="DF26" s="642"/>
      <c r="DG26" s="642"/>
      <c r="DH26" s="642"/>
      <c r="DI26" s="642"/>
      <c r="DJ26" s="642"/>
      <c r="DK26" s="643"/>
      <c r="DL26" s="650" t="s">
        <v>240</v>
      </c>
      <c r="DM26" s="642"/>
      <c r="DN26" s="642"/>
      <c r="DO26" s="642"/>
      <c r="DP26" s="642"/>
      <c r="DQ26" s="642"/>
      <c r="DR26" s="642"/>
      <c r="DS26" s="642"/>
      <c r="DT26" s="642"/>
      <c r="DU26" s="642"/>
      <c r="DV26" s="643"/>
      <c r="DW26" s="646" t="s">
        <v>240</v>
      </c>
      <c r="DX26" s="675"/>
      <c r="DY26" s="675"/>
      <c r="DZ26" s="675"/>
      <c r="EA26" s="675"/>
      <c r="EB26" s="675"/>
      <c r="EC26" s="676"/>
    </row>
    <row r="27" spans="2:133" ht="11.25" customHeight="1" x14ac:dyDescent="0.15">
      <c r="B27" s="638" t="s">
        <v>294</v>
      </c>
      <c r="C27" s="639"/>
      <c r="D27" s="639"/>
      <c r="E27" s="639"/>
      <c r="F27" s="639"/>
      <c r="G27" s="639"/>
      <c r="H27" s="639"/>
      <c r="I27" s="639"/>
      <c r="J27" s="639"/>
      <c r="K27" s="639"/>
      <c r="L27" s="639"/>
      <c r="M27" s="639"/>
      <c r="N27" s="639"/>
      <c r="O27" s="639"/>
      <c r="P27" s="639"/>
      <c r="Q27" s="640"/>
      <c r="R27" s="641">
        <v>2147229</v>
      </c>
      <c r="S27" s="642"/>
      <c r="T27" s="642"/>
      <c r="U27" s="642"/>
      <c r="V27" s="642"/>
      <c r="W27" s="642"/>
      <c r="X27" s="642"/>
      <c r="Y27" s="643"/>
      <c r="Z27" s="644">
        <v>10.7</v>
      </c>
      <c r="AA27" s="644"/>
      <c r="AB27" s="644"/>
      <c r="AC27" s="644"/>
      <c r="AD27" s="645" t="s">
        <v>128</v>
      </c>
      <c r="AE27" s="645"/>
      <c r="AF27" s="645"/>
      <c r="AG27" s="645"/>
      <c r="AH27" s="645"/>
      <c r="AI27" s="645"/>
      <c r="AJ27" s="645"/>
      <c r="AK27" s="645"/>
      <c r="AL27" s="646" t="s">
        <v>240</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9898571</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3070136</v>
      </c>
      <c r="CS27" s="677"/>
      <c r="CT27" s="677"/>
      <c r="CU27" s="677"/>
      <c r="CV27" s="677"/>
      <c r="CW27" s="677"/>
      <c r="CX27" s="677"/>
      <c r="CY27" s="678"/>
      <c r="CZ27" s="646">
        <v>16.3</v>
      </c>
      <c r="DA27" s="675"/>
      <c r="DB27" s="675"/>
      <c r="DC27" s="679"/>
      <c r="DD27" s="650">
        <v>785000</v>
      </c>
      <c r="DE27" s="677"/>
      <c r="DF27" s="677"/>
      <c r="DG27" s="677"/>
      <c r="DH27" s="677"/>
      <c r="DI27" s="677"/>
      <c r="DJ27" s="677"/>
      <c r="DK27" s="678"/>
      <c r="DL27" s="650">
        <v>764112</v>
      </c>
      <c r="DM27" s="677"/>
      <c r="DN27" s="677"/>
      <c r="DO27" s="677"/>
      <c r="DP27" s="677"/>
      <c r="DQ27" s="677"/>
      <c r="DR27" s="677"/>
      <c r="DS27" s="677"/>
      <c r="DT27" s="677"/>
      <c r="DU27" s="677"/>
      <c r="DV27" s="678"/>
      <c r="DW27" s="646">
        <v>7.2</v>
      </c>
      <c r="DX27" s="675"/>
      <c r="DY27" s="675"/>
      <c r="DZ27" s="675"/>
      <c r="EA27" s="675"/>
      <c r="EB27" s="675"/>
      <c r="EC27" s="676"/>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240</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1591205</v>
      </c>
      <c r="CS28" s="642"/>
      <c r="CT28" s="642"/>
      <c r="CU28" s="642"/>
      <c r="CV28" s="642"/>
      <c r="CW28" s="642"/>
      <c r="CX28" s="642"/>
      <c r="CY28" s="643"/>
      <c r="CZ28" s="646">
        <v>8.5</v>
      </c>
      <c r="DA28" s="675"/>
      <c r="DB28" s="675"/>
      <c r="DC28" s="679"/>
      <c r="DD28" s="650">
        <v>1577010</v>
      </c>
      <c r="DE28" s="642"/>
      <c r="DF28" s="642"/>
      <c r="DG28" s="642"/>
      <c r="DH28" s="642"/>
      <c r="DI28" s="642"/>
      <c r="DJ28" s="642"/>
      <c r="DK28" s="643"/>
      <c r="DL28" s="650">
        <v>1577010</v>
      </c>
      <c r="DM28" s="642"/>
      <c r="DN28" s="642"/>
      <c r="DO28" s="642"/>
      <c r="DP28" s="642"/>
      <c r="DQ28" s="642"/>
      <c r="DR28" s="642"/>
      <c r="DS28" s="642"/>
      <c r="DT28" s="642"/>
      <c r="DU28" s="642"/>
      <c r="DV28" s="643"/>
      <c r="DW28" s="646">
        <v>14.8</v>
      </c>
      <c r="DX28" s="675"/>
      <c r="DY28" s="675"/>
      <c r="DZ28" s="675"/>
      <c r="EA28" s="675"/>
      <c r="EB28" s="675"/>
      <c r="EC28" s="676"/>
    </row>
    <row r="29" spans="2:133" ht="11.25" customHeight="1" x14ac:dyDescent="0.15">
      <c r="B29" s="638" t="s">
        <v>299</v>
      </c>
      <c r="C29" s="639"/>
      <c r="D29" s="639"/>
      <c r="E29" s="639"/>
      <c r="F29" s="639"/>
      <c r="G29" s="639"/>
      <c r="H29" s="639"/>
      <c r="I29" s="639"/>
      <c r="J29" s="639"/>
      <c r="K29" s="639"/>
      <c r="L29" s="639"/>
      <c r="M29" s="639"/>
      <c r="N29" s="639"/>
      <c r="O29" s="639"/>
      <c r="P29" s="639"/>
      <c r="Q29" s="640"/>
      <c r="R29" s="641">
        <v>1034490</v>
      </c>
      <c r="S29" s="642"/>
      <c r="T29" s="642"/>
      <c r="U29" s="642"/>
      <c r="V29" s="642"/>
      <c r="W29" s="642"/>
      <c r="X29" s="642"/>
      <c r="Y29" s="643"/>
      <c r="Z29" s="644">
        <v>5.2</v>
      </c>
      <c r="AA29" s="644"/>
      <c r="AB29" s="644"/>
      <c r="AC29" s="644"/>
      <c r="AD29" s="645" t="s">
        <v>128</v>
      </c>
      <c r="AE29" s="645"/>
      <c r="AF29" s="645"/>
      <c r="AG29" s="645"/>
      <c r="AH29" s="645"/>
      <c r="AI29" s="645"/>
      <c r="AJ29" s="645"/>
      <c r="AK29" s="645"/>
      <c r="AL29" s="646" t="s">
        <v>128</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1591205</v>
      </c>
      <c r="CS29" s="677"/>
      <c r="CT29" s="677"/>
      <c r="CU29" s="677"/>
      <c r="CV29" s="677"/>
      <c r="CW29" s="677"/>
      <c r="CX29" s="677"/>
      <c r="CY29" s="678"/>
      <c r="CZ29" s="646">
        <v>8.5</v>
      </c>
      <c r="DA29" s="675"/>
      <c r="DB29" s="675"/>
      <c r="DC29" s="679"/>
      <c r="DD29" s="650">
        <v>1577010</v>
      </c>
      <c r="DE29" s="677"/>
      <c r="DF29" s="677"/>
      <c r="DG29" s="677"/>
      <c r="DH29" s="677"/>
      <c r="DI29" s="677"/>
      <c r="DJ29" s="677"/>
      <c r="DK29" s="678"/>
      <c r="DL29" s="650">
        <v>1577010</v>
      </c>
      <c r="DM29" s="677"/>
      <c r="DN29" s="677"/>
      <c r="DO29" s="677"/>
      <c r="DP29" s="677"/>
      <c r="DQ29" s="677"/>
      <c r="DR29" s="677"/>
      <c r="DS29" s="677"/>
      <c r="DT29" s="677"/>
      <c r="DU29" s="677"/>
      <c r="DV29" s="678"/>
      <c r="DW29" s="646">
        <v>14.8</v>
      </c>
      <c r="DX29" s="675"/>
      <c r="DY29" s="675"/>
      <c r="DZ29" s="675"/>
      <c r="EA29" s="675"/>
      <c r="EB29" s="675"/>
      <c r="EC29" s="676"/>
    </row>
    <row r="30" spans="2:133" ht="11.25" customHeight="1" x14ac:dyDescent="0.15">
      <c r="B30" s="638" t="s">
        <v>304</v>
      </c>
      <c r="C30" s="639"/>
      <c r="D30" s="639"/>
      <c r="E30" s="639"/>
      <c r="F30" s="639"/>
      <c r="G30" s="639"/>
      <c r="H30" s="639"/>
      <c r="I30" s="639"/>
      <c r="J30" s="639"/>
      <c r="K30" s="639"/>
      <c r="L30" s="639"/>
      <c r="M30" s="639"/>
      <c r="N30" s="639"/>
      <c r="O30" s="639"/>
      <c r="P30" s="639"/>
      <c r="Q30" s="640"/>
      <c r="R30" s="641">
        <v>62134</v>
      </c>
      <c r="S30" s="642"/>
      <c r="T30" s="642"/>
      <c r="U30" s="642"/>
      <c r="V30" s="642"/>
      <c r="W30" s="642"/>
      <c r="X30" s="642"/>
      <c r="Y30" s="643"/>
      <c r="Z30" s="644">
        <v>0.3</v>
      </c>
      <c r="AA30" s="644"/>
      <c r="AB30" s="644"/>
      <c r="AC30" s="644"/>
      <c r="AD30" s="645">
        <v>193</v>
      </c>
      <c r="AE30" s="645"/>
      <c r="AF30" s="645"/>
      <c r="AG30" s="645"/>
      <c r="AH30" s="645"/>
      <c r="AI30" s="645"/>
      <c r="AJ30" s="645"/>
      <c r="AK30" s="645"/>
      <c r="AL30" s="646">
        <v>0</v>
      </c>
      <c r="AM30" s="647"/>
      <c r="AN30" s="647"/>
      <c r="AO30" s="648"/>
      <c r="AP30" s="689" t="s">
        <v>305</v>
      </c>
      <c r="AQ30" s="690"/>
      <c r="AR30" s="690"/>
      <c r="AS30" s="690"/>
      <c r="AT30" s="695" t="s">
        <v>306</v>
      </c>
      <c r="AU30" s="230"/>
      <c r="AV30" s="230"/>
      <c r="AW30" s="230"/>
      <c r="AX30" s="627" t="s">
        <v>184</v>
      </c>
      <c r="AY30" s="628"/>
      <c r="AZ30" s="628"/>
      <c r="BA30" s="628"/>
      <c r="BB30" s="628"/>
      <c r="BC30" s="628"/>
      <c r="BD30" s="628"/>
      <c r="BE30" s="628"/>
      <c r="BF30" s="629"/>
      <c r="BG30" s="701">
        <v>97.9</v>
      </c>
      <c r="BH30" s="702"/>
      <c r="BI30" s="702"/>
      <c r="BJ30" s="702"/>
      <c r="BK30" s="702"/>
      <c r="BL30" s="702"/>
      <c r="BM30" s="636">
        <v>91.9</v>
      </c>
      <c r="BN30" s="702"/>
      <c r="BO30" s="702"/>
      <c r="BP30" s="702"/>
      <c r="BQ30" s="703"/>
      <c r="BR30" s="701">
        <v>97.8</v>
      </c>
      <c r="BS30" s="702"/>
      <c r="BT30" s="702"/>
      <c r="BU30" s="702"/>
      <c r="BV30" s="702"/>
      <c r="BW30" s="702"/>
      <c r="BX30" s="636">
        <v>91</v>
      </c>
      <c r="BY30" s="702"/>
      <c r="BZ30" s="702"/>
      <c r="CA30" s="702"/>
      <c r="CB30" s="703"/>
      <c r="CD30" s="706"/>
      <c r="CE30" s="707"/>
      <c r="CF30" s="656" t="s">
        <v>307</v>
      </c>
      <c r="CG30" s="657"/>
      <c r="CH30" s="657"/>
      <c r="CI30" s="657"/>
      <c r="CJ30" s="657"/>
      <c r="CK30" s="657"/>
      <c r="CL30" s="657"/>
      <c r="CM30" s="657"/>
      <c r="CN30" s="657"/>
      <c r="CO30" s="657"/>
      <c r="CP30" s="657"/>
      <c r="CQ30" s="658"/>
      <c r="CR30" s="641">
        <v>1478658</v>
      </c>
      <c r="CS30" s="642"/>
      <c r="CT30" s="642"/>
      <c r="CU30" s="642"/>
      <c r="CV30" s="642"/>
      <c r="CW30" s="642"/>
      <c r="CX30" s="642"/>
      <c r="CY30" s="643"/>
      <c r="CZ30" s="646">
        <v>7.9</v>
      </c>
      <c r="DA30" s="675"/>
      <c r="DB30" s="675"/>
      <c r="DC30" s="679"/>
      <c r="DD30" s="650">
        <v>1465796</v>
      </c>
      <c r="DE30" s="642"/>
      <c r="DF30" s="642"/>
      <c r="DG30" s="642"/>
      <c r="DH30" s="642"/>
      <c r="DI30" s="642"/>
      <c r="DJ30" s="642"/>
      <c r="DK30" s="643"/>
      <c r="DL30" s="650">
        <v>1465796</v>
      </c>
      <c r="DM30" s="642"/>
      <c r="DN30" s="642"/>
      <c r="DO30" s="642"/>
      <c r="DP30" s="642"/>
      <c r="DQ30" s="642"/>
      <c r="DR30" s="642"/>
      <c r="DS30" s="642"/>
      <c r="DT30" s="642"/>
      <c r="DU30" s="642"/>
      <c r="DV30" s="643"/>
      <c r="DW30" s="646">
        <v>13.8</v>
      </c>
      <c r="DX30" s="675"/>
      <c r="DY30" s="675"/>
      <c r="DZ30" s="675"/>
      <c r="EA30" s="675"/>
      <c r="EB30" s="675"/>
      <c r="EC30" s="676"/>
    </row>
    <row r="31" spans="2:133" ht="11.25" customHeight="1" x14ac:dyDescent="0.15">
      <c r="B31" s="638" t="s">
        <v>308</v>
      </c>
      <c r="C31" s="639"/>
      <c r="D31" s="639"/>
      <c r="E31" s="639"/>
      <c r="F31" s="639"/>
      <c r="G31" s="639"/>
      <c r="H31" s="639"/>
      <c r="I31" s="639"/>
      <c r="J31" s="639"/>
      <c r="K31" s="639"/>
      <c r="L31" s="639"/>
      <c r="M31" s="639"/>
      <c r="N31" s="639"/>
      <c r="O31" s="639"/>
      <c r="P31" s="639"/>
      <c r="Q31" s="640"/>
      <c r="R31" s="641">
        <v>337657</v>
      </c>
      <c r="S31" s="642"/>
      <c r="T31" s="642"/>
      <c r="U31" s="642"/>
      <c r="V31" s="642"/>
      <c r="W31" s="642"/>
      <c r="X31" s="642"/>
      <c r="Y31" s="643"/>
      <c r="Z31" s="644">
        <v>1.7</v>
      </c>
      <c r="AA31" s="644"/>
      <c r="AB31" s="644"/>
      <c r="AC31" s="644"/>
      <c r="AD31" s="645" t="s">
        <v>128</v>
      </c>
      <c r="AE31" s="645"/>
      <c r="AF31" s="645"/>
      <c r="AG31" s="645"/>
      <c r="AH31" s="645"/>
      <c r="AI31" s="645"/>
      <c r="AJ31" s="645"/>
      <c r="AK31" s="645"/>
      <c r="AL31" s="646" t="s">
        <v>240</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98.3</v>
      </c>
      <c r="BH31" s="677"/>
      <c r="BI31" s="677"/>
      <c r="BJ31" s="677"/>
      <c r="BK31" s="677"/>
      <c r="BL31" s="677"/>
      <c r="BM31" s="647">
        <v>92.2</v>
      </c>
      <c r="BN31" s="699"/>
      <c r="BO31" s="699"/>
      <c r="BP31" s="699"/>
      <c r="BQ31" s="700"/>
      <c r="BR31" s="698">
        <v>97.8</v>
      </c>
      <c r="BS31" s="677"/>
      <c r="BT31" s="677"/>
      <c r="BU31" s="677"/>
      <c r="BV31" s="677"/>
      <c r="BW31" s="677"/>
      <c r="BX31" s="647">
        <v>90.5</v>
      </c>
      <c r="BY31" s="699"/>
      <c r="BZ31" s="699"/>
      <c r="CA31" s="699"/>
      <c r="CB31" s="700"/>
      <c r="CD31" s="706"/>
      <c r="CE31" s="707"/>
      <c r="CF31" s="656" t="s">
        <v>311</v>
      </c>
      <c r="CG31" s="657"/>
      <c r="CH31" s="657"/>
      <c r="CI31" s="657"/>
      <c r="CJ31" s="657"/>
      <c r="CK31" s="657"/>
      <c r="CL31" s="657"/>
      <c r="CM31" s="657"/>
      <c r="CN31" s="657"/>
      <c r="CO31" s="657"/>
      <c r="CP31" s="657"/>
      <c r="CQ31" s="658"/>
      <c r="CR31" s="641">
        <v>112547</v>
      </c>
      <c r="CS31" s="677"/>
      <c r="CT31" s="677"/>
      <c r="CU31" s="677"/>
      <c r="CV31" s="677"/>
      <c r="CW31" s="677"/>
      <c r="CX31" s="677"/>
      <c r="CY31" s="678"/>
      <c r="CZ31" s="646">
        <v>0.6</v>
      </c>
      <c r="DA31" s="675"/>
      <c r="DB31" s="675"/>
      <c r="DC31" s="679"/>
      <c r="DD31" s="650">
        <v>111214</v>
      </c>
      <c r="DE31" s="677"/>
      <c r="DF31" s="677"/>
      <c r="DG31" s="677"/>
      <c r="DH31" s="677"/>
      <c r="DI31" s="677"/>
      <c r="DJ31" s="677"/>
      <c r="DK31" s="678"/>
      <c r="DL31" s="650">
        <v>111214</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312</v>
      </c>
      <c r="C32" s="639"/>
      <c r="D32" s="639"/>
      <c r="E32" s="639"/>
      <c r="F32" s="639"/>
      <c r="G32" s="639"/>
      <c r="H32" s="639"/>
      <c r="I32" s="639"/>
      <c r="J32" s="639"/>
      <c r="K32" s="639"/>
      <c r="L32" s="639"/>
      <c r="M32" s="639"/>
      <c r="N32" s="639"/>
      <c r="O32" s="639"/>
      <c r="P32" s="639"/>
      <c r="Q32" s="640"/>
      <c r="R32" s="641">
        <v>845033</v>
      </c>
      <c r="S32" s="642"/>
      <c r="T32" s="642"/>
      <c r="U32" s="642"/>
      <c r="V32" s="642"/>
      <c r="W32" s="642"/>
      <c r="X32" s="642"/>
      <c r="Y32" s="643"/>
      <c r="Z32" s="644">
        <v>4.2</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97.5</v>
      </c>
      <c r="BH32" s="711"/>
      <c r="BI32" s="711"/>
      <c r="BJ32" s="711"/>
      <c r="BK32" s="711"/>
      <c r="BL32" s="711"/>
      <c r="BM32" s="712">
        <v>91.1</v>
      </c>
      <c r="BN32" s="711"/>
      <c r="BO32" s="711"/>
      <c r="BP32" s="711"/>
      <c r="BQ32" s="713"/>
      <c r="BR32" s="710">
        <v>97.6</v>
      </c>
      <c r="BS32" s="711"/>
      <c r="BT32" s="711"/>
      <c r="BU32" s="711"/>
      <c r="BV32" s="711"/>
      <c r="BW32" s="711"/>
      <c r="BX32" s="712">
        <v>90.4</v>
      </c>
      <c r="BY32" s="711"/>
      <c r="BZ32" s="711"/>
      <c r="CA32" s="711"/>
      <c r="CB32" s="713"/>
      <c r="CD32" s="708"/>
      <c r="CE32" s="709"/>
      <c r="CF32" s="656" t="s">
        <v>314</v>
      </c>
      <c r="CG32" s="657"/>
      <c r="CH32" s="657"/>
      <c r="CI32" s="657"/>
      <c r="CJ32" s="657"/>
      <c r="CK32" s="657"/>
      <c r="CL32" s="657"/>
      <c r="CM32" s="657"/>
      <c r="CN32" s="657"/>
      <c r="CO32" s="657"/>
      <c r="CP32" s="657"/>
      <c r="CQ32" s="658"/>
      <c r="CR32" s="641" t="s">
        <v>240</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240</v>
      </c>
      <c r="DM32" s="642"/>
      <c r="DN32" s="642"/>
      <c r="DO32" s="642"/>
      <c r="DP32" s="642"/>
      <c r="DQ32" s="642"/>
      <c r="DR32" s="642"/>
      <c r="DS32" s="642"/>
      <c r="DT32" s="642"/>
      <c r="DU32" s="642"/>
      <c r="DV32" s="643"/>
      <c r="DW32" s="646" t="s">
        <v>240</v>
      </c>
      <c r="DX32" s="675"/>
      <c r="DY32" s="675"/>
      <c r="DZ32" s="675"/>
      <c r="EA32" s="675"/>
      <c r="EB32" s="675"/>
      <c r="EC32" s="676"/>
    </row>
    <row r="33" spans="2:133" ht="11.25" customHeight="1" x14ac:dyDescent="0.15">
      <c r="B33" s="638" t="s">
        <v>315</v>
      </c>
      <c r="C33" s="639"/>
      <c r="D33" s="639"/>
      <c r="E33" s="639"/>
      <c r="F33" s="639"/>
      <c r="G33" s="639"/>
      <c r="H33" s="639"/>
      <c r="I33" s="639"/>
      <c r="J33" s="639"/>
      <c r="K33" s="639"/>
      <c r="L33" s="639"/>
      <c r="M33" s="639"/>
      <c r="N33" s="639"/>
      <c r="O33" s="639"/>
      <c r="P33" s="639"/>
      <c r="Q33" s="640"/>
      <c r="R33" s="641">
        <v>556612</v>
      </c>
      <c r="S33" s="642"/>
      <c r="T33" s="642"/>
      <c r="U33" s="642"/>
      <c r="V33" s="642"/>
      <c r="W33" s="642"/>
      <c r="X33" s="642"/>
      <c r="Y33" s="643"/>
      <c r="Z33" s="644">
        <v>2.8</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7769715</v>
      </c>
      <c r="CS33" s="677"/>
      <c r="CT33" s="677"/>
      <c r="CU33" s="677"/>
      <c r="CV33" s="677"/>
      <c r="CW33" s="677"/>
      <c r="CX33" s="677"/>
      <c r="CY33" s="678"/>
      <c r="CZ33" s="646">
        <v>41.3</v>
      </c>
      <c r="DA33" s="675"/>
      <c r="DB33" s="675"/>
      <c r="DC33" s="679"/>
      <c r="DD33" s="650">
        <v>5839955</v>
      </c>
      <c r="DE33" s="677"/>
      <c r="DF33" s="677"/>
      <c r="DG33" s="677"/>
      <c r="DH33" s="677"/>
      <c r="DI33" s="677"/>
      <c r="DJ33" s="677"/>
      <c r="DK33" s="678"/>
      <c r="DL33" s="650">
        <v>3623746</v>
      </c>
      <c r="DM33" s="677"/>
      <c r="DN33" s="677"/>
      <c r="DO33" s="677"/>
      <c r="DP33" s="677"/>
      <c r="DQ33" s="677"/>
      <c r="DR33" s="677"/>
      <c r="DS33" s="677"/>
      <c r="DT33" s="677"/>
      <c r="DU33" s="677"/>
      <c r="DV33" s="678"/>
      <c r="DW33" s="646">
        <v>34.1</v>
      </c>
      <c r="DX33" s="675"/>
      <c r="DY33" s="675"/>
      <c r="DZ33" s="675"/>
      <c r="EA33" s="675"/>
      <c r="EB33" s="675"/>
      <c r="EC33" s="676"/>
    </row>
    <row r="34" spans="2:133" ht="11.25" customHeight="1" x14ac:dyDescent="0.15">
      <c r="B34" s="638" t="s">
        <v>317</v>
      </c>
      <c r="C34" s="639"/>
      <c r="D34" s="639"/>
      <c r="E34" s="639"/>
      <c r="F34" s="639"/>
      <c r="G34" s="639"/>
      <c r="H34" s="639"/>
      <c r="I34" s="639"/>
      <c r="J34" s="639"/>
      <c r="K34" s="639"/>
      <c r="L34" s="639"/>
      <c r="M34" s="639"/>
      <c r="N34" s="639"/>
      <c r="O34" s="639"/>
      <c r="P34" s="639"/>
      <c r="Q34" s="640"/>
      <c r="R34" s="641">
        <v>626845</v>
      </c>
      <c r="S34" s="642"/>
      <c r="T34" s="642"/>
      <c r="U34" s="642"/>
      <c r="V34" s="642"/>
      <c r="W34" s="642"/>
      <c r="X34" s="642"/>
      <c r="Y34" s="643"/>
      <c r="Z34" s="644">
        <v>3.1</v>
      </c>
      <c r="AA34" s="644"/>
      <c r="AB34" s="644"/>
      <c r="AC34" s="644"/>
      <c r="AD34" s="645">
        <v>26755</v>
      </c>
      <c r="AE34" s="645"/>
      <c r="AF34" s="645"/>
      <c r="AG34" s="645"/>
      <c r="AH34" s="645"/>
      <c r="AI34" s="645"/>
      <c r="AJ34" s="645"/>
      <c r="AK34" s="645"/>
      <c r="AL34" s="646">
        <v>0.3</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3179607</v>
      </c>
      <c r="CS34" s="642"/>
      <c r="CT34" s="642"/>
      <c r="CU34" s="642"/>
      <c r="CV34" s="642"/>
      <c r="CW34" s="642"/>
      <c r="CX34" s="642"/>
      <c r="CY34" s="643"/>
      <c r="CZ34" s="646">
        <v>16.899999999999999</v>
      </c>
      <c r="DA34" s="675"/>
      <c r="DB34" s="675"/>
      <c r="DC34" s="679"/>
      <c r="DD34" s="650">
        <v>2595845</v>
      </c>
      <c r="DE34" s="642"/>
      <c r="DF34" s="642"/>
      <c r="DG34" s="642"/>
      <c r="DH34" s="642"/>
      <c r="DI34" s="642"/>
      <c r="DJ34" s="642"/>
      <c r="DK34" s="643"/>
      <c r="DL34" s="650">
        <v>2014566</v>
      </c>
      <c r="DM34" s="642"/>
      <c r="DN34" s="642"/>
      <c r="DO34" s="642"/>
      <c r="DP34" s="642"/>
      <c r="DQ34" s="642"/>
      <c r="DR34" s="642"/>
      <c r="DS34" s="642"/>
      <c r="DT34" s="642"/>
      <c r="DU34" s="642"/>
      <c r="DV34" s="643"/>
      <c r="DW34" s="646">
        <v>19</v>
      </c>
      <c r="DX34" s="675"/>
      <c r="DY34" s="675"/>
      <c r="DZ34" s="675"/>
      <c r="EA34" s="675"/>
      <c r="EB34" s="675"/>
      <c r="EC34" s="676"/>
    </row>
    <row r="35" spans="2:133" ht="11.25" customHeight="1" x14ac:dyDescent="0.15">
      <c r="B35" s="638" t="s">
        <v>321</v>
      </c>
      <c r="C35" s="639"/>
      <c r="D35" s="639"/>
      <c r="E35" s="639"/>
      <c r="F35" s="639"/>
      <c r="G35" s="639"/>
      <c r="H35" s="639"/>
      <c r="I35" s="639"/>
      <c r="J35" s="639"/>
      <c r="K35" s="639"/>
      <c r="L35" s="639"/>
      <c r="M35" s="639"/>
      <c r="N35" s="639"/>
      <c r="O35" s="639"/>
      <c r="P35" s="639"/>
      <c r="Q35" s="640"/>
      <c r="R35" s="641">
        <v>1832515</v>
      </c>
      <c r="S35" s="642"/>
      <c r="T35" s="642"/>
      <c r="U35" s="642"/>
      <c r="V35" s="642"/>
      <c r="W35" s="642"/>
      <c r="X35" s="642"/>
      <c r="Y35" s="643"/>
      <c r="Z35" s="644">
        <v>9.1999999999999993</v>
      </c>
      <c r="AA35" s="644"/>
      <c r="AB35" s="644"/>
      <c r="AC35" s="644"/>
      <c r="AD35" s="645" t="s">
        <v>128</v>
      </c>
      <c r="AE35" s="645"/>
      <c r="AF35" s="645"/>
      <c r="AG35" s="645"/>
      <c r="AH35" s="645"/>
      <c r="AI35" s="645"/>
      <c r="AJ35" s="645"/>
      <c r="AK35" s="645"/>
      <c r="AL35" s="646" t="s">
        <v>240</v>
      </c>
      <c r="AM35" s="647"/>
      <c r="AN35" s="647"/>
      <c r="AO35" s="648"/>
      <c r="AP35" s="234"/>
      <c r="AQ35" s="714" t="s">
        <v>322</v>
      </c>
      <c r="AR35" s="715"/>
      <c r="AS35" s="715"/>
      <c r="AT35" s="715"/>
      <c r="AU35" s="715"/>
      <c r="AV35" s="715"/>
      <c r="AW35" s="715"/>
      <c r="AX35" s="715"/>
      <c r="AY35" s="716"/>
      <c r="AZ35" s="630">
        <v>2684473</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134378</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124195</v>
      </c>
      <c r="CS35" s="677"/>
      <c r="CT35" s="677"/>
      <c r="CU35" s="677"/>
      <c r="CV35" s="677"/>
      <c r="CW35" s="677"/>
      <c r="CX35" s="677"/>
      <c r="CY35" s="678"/>
      <c r="CZ35" s="646">
        <v>0.7</v>
      </c>
      <c r="DA35" s="675"/>
      <c r="DB35" s="675"/>
      <c r="DC35" s="679"/>
      <c r="DD35" s="650">
        <v>111805</v>
      </c>
      <c r="DE35" s="677"/>
      <c r="DF35" s="677"/>
      <c r="DG35" s="677"/>
      <c r="DH35" s="677"/>
      <c r="DI35" s="677"/>
      <c r="DJ35" s="677"/>
      <c r="DK35" s="678"/>
      <c r="DL35" s="650">
        <v>111596</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240</v>
      </c>
      <c r="AE36" s="645"/>
      <c r="AF36" s="645"/>
      <c r="AG36" s="645"/>
      <c r="AH36" s="645"/>
      <c r="AI36" s="645"/>
      <c r="AJ36" s="645"/>
      <c r="AK36" s="645"/>
      <c r="AL36" s="646" t="s">
        <v>128</v>
      </c>
      <c r="AM36" s="647"/>
      <c r="AN36" s="647"/>
      <c r="AO36" s="648"/>
      <c r="AQ36" s="718" t="s">
        <v>326</v>
      </c>
      <c r="AR36" s="719"/>
      <c r="AS36" s="719"/>
      <c r="AT36" s="719"/>
      <c r="AU36" s="719"/>
      <c r="AV36" s="719"/>
      <c r="AW36" s="719"/>
      <c r="AX36" s="719"/>
      <c r="AY36" s="720"/>
      <c r="AZ36" s="641">
        <v>688478</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119164</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1420634</v>
      </c>
      <c r="CS36" s="642"/>
      <c r="CT36" s="642"/>
      <c r="CU36" s="642"/>
      <c r="CV36" s="642"/>
      <c r="CW36" s="642"/>
      <c r="CX36" s="642"/>
      <c r="CY36" s="643"/>
      <c r="CZ36" s="646">
        <v>7.5</v>
      </c>
      <c r="DA36" s="675"/>
      <c r="DB36" s="675"/>
      <c r="DC36" s="679"/>
      <c r="DD36" s="650">
        <v>1094702</v>
      </c>
      <c r="DE36" s="642"/>
      <c r="DF36" s="642"/>
      <c r="DG36" s="642"/>
      <c r="DH36" s="642"/>
      <c r="DI36" s="642"/>
      <c r="DJ36" s="642"/>
      <c r="DK36" s="643"/>
      <c r="DL36" s="650">
        <v>169193</v>
      </c>
      <c r="DM36" s="642"/>
      <c r="DN36" s="642"/>
      <c r="DO36" s="642"/>
      <c r="DP36" s="642"/>
      <c r="DQ36" s="642"/>
      <c r="DR36" s="642"/>
      <c r="DS36" s="642"/>
      <c r="DT36" s="642"/>
      <c r="DU36" s="642"/>
      <c r="DV36" s="643"/>
      <c r="DW36" s="646">
        <v>1.6</v>
      </c>
      <c r="DX36" s="675"/>
      <c r="DY36" s="675"/>
      <c r="DZ36" s="675"/>
      <c r="EA36" s="675"/>
      <c r="EB36" s="675"/>
      <c r="EC36" s="676"/>
    </row>
    <row r="37" spans="2:133" ht="11.25" customHeight="1" x14ac:dyDescent="0.15">
      <c r="B37" s="638" t="s">
        <v>329</v>
      </c>
      <c r="C37" s="639"/>
      <c r="D37" s="639"/>
      <c r="E37" s="639"/>
      <c r="F37" s="639"/>
      <c r="G37" s="639"/>
      <c r="H37" s="639"/>
      <c r="I37" s="639"/>
      <c r="J37" s="639"/>
      <c r="K37" s="639"/>
      <c r="L37" s="639"/>
      <c r="M37" s="639"/>
      <c r="N37" s="639"/>
      <c r="O37" s="639"/>
      <c r="P37" s="639"/>
      <c r="Q37" s="640"/>
      <c r="R37" s="641">
        <v>576615</v>
      </c>
      <c r="S37" s="642"/>
      <c r="T37" s="642"/>
      <c r="U37" s="642"/>
      <c r="V37" s="642"/>
      <c r="W37" s="642"/>
      <c r="X37" s="642"/>
      <c r="Y37" s="643"/>
      <c r="Z37" s="644">
        <v>2.9</v>
      </c>
      <c r="AA37" s="644"/>
      <c r="AB37" s="644"/>
      <c r="AC37" s="644"/>
      <c r="AD37" s="645" t="s">
        <v>240</v>
      </c>
      <c r="AE37" s="645"/>
      <c r="AF37" s="645"/>
      <c r="AG37" s="645"/>
      <c r="AH37" s="645"/>
      <c r="AI37" s="645"/>
      <c r="AJ37" s="645"/>
      <c r="AK37" s="645"/>
      <c r="AL37" s="646" t="s">
        <v>240</v>
      </c>
      <c r="AM37" s="647"/>
      <c r="AN37" s="647"/>
      <c r="AO37" s="648"/>
      <c r="AQ37" s="718" t="s">
        <v>330</v>
      </c>
      <c r="AR37" s="719"/>
      <c r="AS37" s="719"/>
      <c r="AT37" s="719"/>
      <c r="AU37" s="719"/>
      <c r="AV37" s="719"/>
      <c r="AW37" s="719"/>
      <c r="AX37" s="719"/>
      <c r="AY37" s="720"/>
      <c r="AZ37" s="641">
        <v>47048</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7681</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4175</v>
      </c>
      <c r="CS37" s="677"/>
      <c r="CT37" s="677"/>
      <c r="CU37" s="677"/>
      <c r="CV37" s="677"/>
      <c r="CW37" s="677"/>
      <c r="CX37" s="677"/>
      <c r="CY37" s="678"/>
      <c r="CZ37" s="646">
        <v>0</v>
      </c>
      <c r="DA37" s="675"/>
      <c r="DB37" s="675"/>
      <c r="DC37" s="679"/>
      <c r="DD37" s="650">
        <v>375</v>
      </c>
      <c r="DE37" s="677"/>
      <c r="DF37" s="677"/>
      <c r="DG37" s="677"/>
      <c r="DH37" s="677"/>
      <c r="DI37" s="677"/>
      <c r="DJ37" s="677"/>
      <c r="DK37" s="678"/>
      <c r="DL37" s="650">
        <v>375</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333</v>
      </c>
      <c r="C38" s="687"/>
      <c r="D38" s="687"/>
      <c r="E38" s="687"/>
      <c r="F38" s="687"/>
      <c r="G38" s="687"/>
      <c r="H38" s="687"/>
      <c r="I38" s="687"/>
      <c r="J38" s="687"/>
      <c r="K38" s="687"/>
      <c r="L38" s="687"/>
      <c r="M38" s="687"/>
      <c r="N38" s="687"/>
      <c r="O38" s="687"/>
      <c r="P38" s="687"/>
      <c r="Q38" s="688"/>
      <c r="R38" s="721">
        <v>19996387</v>
      </c>
      <c r="S38" s="722"/>
      <c r="T38" s="722"/>
      <c r="U38" s="722"/>
      <c r="V38" s="722"/>
      <c r="W38" s="722"/>
      <c r="X38" s="722"/>
      <c r="Y38" s="723"/>
      <c r="Z38" s="724">
        <v>100</v>
      </c>
      <c r="AA38" s="724"/>
      <c r="AB38" s="724"/>
      <c r="AC38" s="724"/>
      <c r="AD38" s="725">
        <v>10048567</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6524</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10874</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1973859</v>
      </c>
      <c r="CS38" s="642"/>
      <c r="CT38" s="642"/>
      <c r="CU38" s="642"/>
      <c r="CV38" s="642"/>
      <c r="CW38" s="642"/>
      <c r="CX38" s="642"/>
      <c r="CY38" s="643"/>
      <c r="CZ38" s="646">
        <v>10.5</v>
      </c>
      <c r="DA38" s="675"/>
      <c r="DB38" s="675"/>
      <c r="DC38" s="679"/>
      <c r="DD38" s="650">
        <v>1624589</v>
      </c>
      <c r="DE38" s="642"/>
      <c r="DF38" s="642"/>
      <c r="DG38" s="642"/>
      <c r="DH38" s="642"/>
      <c r="DI38" s="642"/>
      <c r="DJ38" s="642"/>
      <c r="DK38" s="643"/>
      <c r="DL38" s="650">
        <v>1328391</v>
      </c>
      <c r="DM38" s="642"/>
      <c r="DN38" s="642"/>
      <c r="DO38" s="642"/>
      <c r="DP38" s="642"/>
      <c r="DQ38" s="642"/>
      <c r="DR38" s="642"/>
      <c r="DS38" s="642"/>
      <c r="DT38" s="642"/>
      <c r="DU38" s="642"/>
      <c r="DV38" s="643"/>
      <c r="DW38" s="646">
        <v>12.5</v>
      </c>
      <c r="DX38" s="675"/>
      <c r="DY38" s="675"/>
      <c r="DZ38" s="675"/>
      <c r="EA38" s="675"/>
      <c r="EB38" s="675"/>
      <c r="EC38" s="676"/>
    </row>
    <row r="39" spans="2:133" ht="11.25" customHeight="1" x14ac:dyDescent="0.15">
      <c r="AQ39" s="718" t="s">
        <v>337</v>
      </c>
      <c r="AR39" s="719"/>
      <c r="AS39" s="719"/>
      <c r="AT39" s="719"/>
      <c r="AU39" s="719"/>
      <c r="AV39" s="719"/>
      <c r="AW39" s="719"/>
      <c r="AX39" s="719"/>
      <c r="AY39" s="720"/>
      <c r="AZ39" s="641">
        <v>4566</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109</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712420</v>
      </c>
      <c r="CS39" s="677"/>
      <c r="CT39" s="677"/>
      <c r="CU39" s="677"/>
      <c r="CV39" s="677"/>
      <c r="CW39" s="677"/>
      <c r="CX39" s="677"/>
      <c r="CY39" s="678"/>
      <c r="CZ39" s="646">
        <v>3.8</v>
      </c>
      <c r="DA39" s="675"/>
      <c r="DB39" s="675"/>
      <c r="DC39" s="679"/>
      <c r="DD39" s="650">
        <v>76014</v>
      </c>
      <c r="DE39" s="677"/>
      <c r="DF39" s="677"/>
      <c r="DG39" s="677"/>
      <c r="DH39" s="677"/>
      <c r="DI39" s="677"/>
      <c r="DJ39" s="677"/>
      <c r="DK39" s="678"/>
      <c r="DL39" s="650" t="s">
        <v>240</v>
      </c>
      <c r="DM39" s="677"/>
      <c r="DN39" s="677"/>
      <c r="DO39" s="677"/>
      <c r="DP39" s="677"/>
      <c r="DQ39" s="677"/>
      <c r="DR39" s="677"/>
      <c r="DS39" s="677"/>
      <c r="DT39" s="677"/>
      <c r="DU39" s="677"/>
      <c r="DV39" s="678"/>
      <c r="DW39" s="646" t="s">
        <v>240</v>
      </c>
      <c r="DX39" s="675"/>
      <c r="DY39" s="675"/>
      <c r="DZ39" s="675"/>
      <c r="EA39" s="675"/>
      <c r="EB39" s="675"/>
      <c r="EC39" s="676"/>
    </row>
    <row r="40" spans="2:133" ht="11.25" customHeight="1" x14ac:dyDescent="0.15">
      <c r="AQ40" s="718" t="s">
        <v>341</v>
      </c>
      <c r="AR40" s="719"/>
      <c r="AS40" s="719"/>
      <c r="AT40" s="719"/>
      <c r="AU40" s="719"/>
      <c r="AV40" s="719"/>
      <c r="AW40" s="719"/>
      <c r="AX40" s="719"/>
      <c r="AY40" s="720"/>
      <c r="AZ40" s="641">
        <v>433206</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128</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359000</v>
      </c>
      <c r="CS40" s="642"/>
      <c r="CT40" s="642"/>
      <c r="CU40" s="642"/>
      <c r="CV40" s="642"/>
      <c r="CW40" s="642"/>
      <c r="CX40" s="642"/>
      <c r="CY40" s="643"/>
      <c r="CZ40" s="646">
        <v>1.9</v>
      </c>
      <c r="DA40" s="675"/>
      <c r="DB40" s="675"/>
      <c r="DC40" s="679"/>
      <c r="DD40" s="650">
        <v>337000</v>
      </c>
      <c r="DE40" s="642"/>
      <c r="DF40" s="642"/>
      <c r="DG40" s="642"/>
      <c r="DH40" s="642"/>
      <c r="DI40" s="642"/>
      <c r="DJ40" s="642"/>
      <c r="DK40" s="643"/>
      <c r="DL40" s="650" t="s">
        <v>240</v>
      </c>
      <c r="DM40" s="642"/>
      <c r="DN40" s="642"/>
      <c r="DO40" s="642"/>
      <c r="DP40" s="642"/>
      <c r="DQ40" s="642"/>
      <c r="DR40" s="642"/>
      <c r="DS40" s="642"/>
      <c r="DT40" s="642"/>
      <c r="DU40" s="642"/>
      <c r="DV40" s="643"/>
      <c r="DW40" s="646" t="s">
        <v>240</v>
      </c>
      <c r="DX40" s="675"/>
      <c r="DY40" s="675"/>
      <c r="DZ40" s="675"/>
      <c r="EA40" s="675"/>
      <c r="EB40" s="675"/>
      <c r="EC40" s="676"/>
    </row>
    <row r="41" spans="2:133" ht="11.25" customHeight="1" x14ac:dyDescent="0.15">
      <c r="AQ41" s="728" t="s">
        <v>344</v>
      </c>
      <c r="AR41" s="729"/>
      <c r="AS41" s="729"/>
      <c r="AT41" s="729"/>
      <c r="AU41" s="729"/>
      <c r="AV41" s="729"/>
      <c r="AW41" s="729"/>
      <c r="AX41" s="729"/>
      <c r="AY41" s="730"/>
      <c r="AZ41" s="721">
        <v>1504651</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340</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3016368</v>
      </c>
      <c r="CS42" s="642"/>
      <c r="CT42" s="642"/>
      <c r="CU42" s="642"/>
      <c r="CV42" s="642"/>
      <c r="CW42" s="642"/>
      <c r="CX42" s="642"/>
      <c r="CY42" s="643"/>
      <c r="CZ42" s="646">
        <v>16</v>
      </c>
      <c r="DA42" s="647"/>
      <c r="DB42" s="647"/>
      <c r="DC42" s="742"/>
      <c r="DD42" s="650">
        <v>1232323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117662</v>
      </c>
      <c r="CS43" s="677"/>
      <c r="CT43" s="677"/>
      <c r="CU43" s="677"/>
      <c r="CV43" s="677"/>
      <c r="CW43" s="677"/>
      <c r="CX43" s="677"/>
      <c r="CY43" s="678"/>
      <c r="CZ43" s="646">
        <v>0.6</v>
      </c>
      <c r="DA43" s="675"/>
      <c r="DB43" s="675"/>
      <c r="DC43" s="679"/>
      <c r="DD43" s="650">
        <v>113117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302</v>
      </c>
      <c r="CE44" s="754"/>
      <c r="CF44" s="638" t="s">
        <v>352</v>
      </c>
      <c r="CG44" s="639"/>
      <c r="CH44" s="639"/>
      <c r="CI44" s="639"/>
      <c r="CJ44" s="639"/>
      <c r="CK44" s="639"/>
      <c r="CL44" s="639"/>
      <c r="CM44" s="639"/>
      <c r="CN44" s="639"/>
      <c r="CO44" s="639"/>
      <c r="CP44" s="639"/>
      <c r="CQ44" s="640"/>
      <c r="CR44" s="641">
        <v>2996543</v>
      </c>
      <c r="CS44" s="642"/>
      <c r="CT44" s="642"/>
      <c r="CU44" s="642"/>
      <c r="CV44" s="642"/>
      <c r="CW44" s="642"/>
      <c r="CX44" s="642"/>
      <c r="CY44" s="643"/>
      <c r="CZ44" s="646">
        <v>15.9</v>
      </c>
      <c r="DA44" s="647"/>
      <c r="DB44" s="647"/>
      <c r="DC44" s="742"/>
      <c r="DD44" s="650">
        <v>1232270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373091</v>
      </c>
      <c r="CS45" s="677"/>
      <c r="CT45" s="677"/>
      <c r="CU45" s="677"/>
      <c r="CV45" s="677"/>
      <c r="CW45" s="677"/>
      <c r="CX45" s="677"/>
      <c r="CY45" s="678"/>
      <c r="CZ45" s="646">
        <v>2</v>
      </c>
      <c r="DA45" s="675"/>
      <c r="DB45" s="675"/>
      <c r="DC45" s="679"/>
      <c r="DD45" s="650">
        <v>22900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2595603</v>
      </c>
      <c r="CS46" s="642"/>
      <c r="CT46" s="642"/>
      <c r="CU46" s="642"/>
      <c r="CV46" s="642"/>
      <c r="CW46" s="642"/>
      <c r="CX46" s="642"/>
      <c r="CY46" s="643"/>
      <c r="CZ46" s="646">
        <v>13.8</v>
      </c>
      <c r="DA46" s="647"/>
      <c r="DB46" s="647"/>
      <c r="DC46" s="742"/>
      <c r="DD46" s="650">
        <v>1200321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19825</v>
      </c>
      <c r="CS47" s="677"/>
      <c r="CT47" s="677"/>
      <c r="CU47" s="677"/>
      <c r="CV47" s="677"/>
      <c r="CW47" s="677"/>
      <c r="CX47" s="677"/>
      <c r="CY47" s="678"/>
      <c r="CZ47" s="646">
        <v>0.1</v>
      </c>
      <c r="DA47" s="675"/>
      <c r="DB47" s="675"/>
      <c r="DC47" s="679"/>
      <c r="DD47" s="650">
        <v>53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128</v>
      </c>
      <c r="DA48" s="647"/>
      <c r="DB48" s="647"/>
      <c r="DC48" s="742"/>
      <c r="DD48" s="650" t="s">
        <v>240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18819559</v>
      </c>
      <c r="CS49" s="711"/>
      <c r="CT49" s="711"/>
      <c r="CU49" s="711"/>
      <c r="CV49" s="711"/>
      <c r="CW49" s="711"/>
      <c r="CX49" s="711"/>
      <c r="CY49" s="743"/>
      <c r="CZ49" s="726">
        <v>100</v>
      </c>
      <c r="DA49" s="744"/>
      <c r="DB49" s="744"/>
      <c r="DC49" s="745"/>
      <c r="DD49" s="746">
        <v>12551236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9P/UiMPH/xw9kme4kVi3aAQAI8bNU70B/uv1yOZosFkzIVriV6LAfW/7XDyH6QEYzAZuMsMgjTYKgRVhVnTzKg==" saltValue="YmIXFyvgmBGZgHS5psIc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19996</v>
      </c>
      <c r="R7" s="777"/>
      <c r="S7" s="777"/>
      <c r="T7" s="777"/>
      <c r="U7" s="777"/>
      <c r="V7" s="777">
        <v>18819</v>
      </c>
      <c r="W7" s="777"/>
      <c r="X7" s="777"/>
      <c r="Y7" s="777"/>
      <c r="Z7" s="777"/>
      <c r="AA7" s="777">
        <v>1177</v>
      </c>
      <c r="AB7" s="777"/>
      <c r="AC7" s="777"/>
      <c r="AD7" s="777"/>
      <c r="AE7" s="778"/>
      <c r="AF7" s="779">
        <v>823</v>
      </c>
      <c r="AG7" s="780"/>
      <c r="AH7" s="780"/>
      <c r="AI7" s="780"/>
      <c r="AJ7" s="781"/>
      <c r="AK7" s="816">
        <v>69740</v>
      </c>
      <c r="AL7" s="817"/>
      <c r="AM7" s="817"/>
      <c r="AN7" s="817"/>
      <c r="AO7" s="817"/>
      <c r="AP7" s="817">
        <v>16524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10</v>
      </c>
      <c r="CI7" s="814"/>
      <c r="CJ7" s="814"/>
      <c r="CK7" s="814"/>
      <c r="CL7" s="815"/>
      <c r="CM7" s="813">
        <v>80</v>
      </c>
      <c r="CN7" s="814"/>
      <c r="CO7" s="814"/>
      <c r="CP7" s="814"/>
      <c r="CQ7" s="815"/>
      <c r="CR7" s="813">
        <v>11</v>
      </c>
      <c r="CS7" s="814"/>
      <c r="CT7" s="814"/>
      <c r="CU7" s="814"/>
      <c r="CV7" s="815"/>
      <c r="CW7" s="813" t="s">
        <v>607</v>
      </c>
      <c r="CX7" s="814"/>
      <c r="CY7" s="814"/>
      <c r="CZ7" s="814"/>
      <c r="DA7" s="815"/>
      <c r="DB7" s="813">
        <v>0</v>
      </c>
      <c r="DC7" s="814"/>
      <c r="DD7" s="814"/>
      <c r="DE7" s="814"/>
      <c r="DF7" s="815"/>
      <c r="DG7" s="813" t="s">
        <v>520</v>
      </c>
      <c r="DH7" s="814"/>
      <c r="DI7" s="814"/>
      <c r="DJ7" s="814"/>
      <c r="DK7" s="815"/>
      <c r="DL7" s="813" t="s">
        <v>520</v>
      </c>
      <c r="DM7" s="814"/>
      <c r="DN7" s="814"/>
      <c r="DO7" s="814"/>
      <c r="DP7" s="815"/>
      <c r="DQ7" s="813" t="s">
        <v>520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591</v>
      </c>
      <c r="BT8" s="811"/>
      <c r="BU8" s="811"/>
      <c r="BV8" s="811"/>
      <c r="BW8" s="811"/>
      <c r="BX8" s="811"/>
      <c r="BY8" s="811"/>
      <c r="BZ8" s="811"/>
      <c r="CA8" s="811"/>
      <c r="CB8" s="811"/>
      <c r="CC8" s="811"/>
      <c r="CD8" s="811"/>
      <c r="CE8" s="811"/>
      <c r="CF8" s="811"/>
      <c r="CG8" s="812"/>
      <c r="CH8" s="823">
        <v>2</v>
      </c>
      <c r="CI8" s="824"/>
      <c r="CJ8" s="824"/>
      <c r="CK8" s="824"/>
      <c r="CL8" s="825"/>
      <c r="CM8" s="823">
        <v>613</v>
      </c>
      <c r="CN8" s="824"/>
      <c r="CO8" s="824"/>
      <c r="CP8" s="824"/>
      <c r="CQ8" s="825"/>
      <c r="CR8" s="823">
        <v>18</v>
      </c>
      <c r="CS8" s="824"/>
      <c r="CT8" s="824"/>
      <c r="CU8" s="824"/>
      <c r="CV8" s="825"/>
      <c r="CW8" s="823" t="s">
        <v>520</v>
      </c>
      <c r="CX8" s="824"/>
      <c r="CY8" s="824"/>
      <c r="CZ8" s="824"/>
      <c r="DA8" s="825"/>
      <c r="DB8" s="823" t="s">
        <v>520</v>
      </c>
      <c r="DC8" s="824"/>
      <c r="DD8" s="824"/>
      <c r="DE8" s="824"/>
      <c r="DF8" s="825"/>
      <c r="DG8" s="823" t="s">
        <v>520</v>
      </c>
      <c r="DH8" s="824"/>
      <c r="DI8" s="824"/>
      <c r="DJ8" s="824"/>
      <c r="DK8" s="825"/>
      <c r="DL8" s="823" t="s">
        <v>520</v>
      </c>
      <c r="DM8" s="824"/>
      <c r="DN8" s="824"/>
      <c r="DO8" s="824"/>
      <c r="DP8" s="825"/>
      <c r="DQ8" s="823" t="s">
        <v>520</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592</v>
      </c>
      <c r="BT9" s="811"/>
      <c r="BU9" s="811"/>
      <c r="BV9" s="811"/>
      <c r="BW9" s="811"/>
      <c r="BX9" s="811"/>
      <c r="BY9" s="811"/>
      <c r="BZ9" s="811"/>
      <c r="CA9" s="811"/>
      <c r="CB9" s="811"/>
      <c r="CC9" s="811"/>
      <c r="CD9" s="811"/>
      <c r="CE9" s="811"/>
      <c r="CF9" s="811"/>
      <c r="CG9" s="812"/>
      <c r="CH9" s="823">
        <v>10</v>
      </c>
      <c r="CI9" s="824"/>
      <c r="CJ9" s="824"/>
      <c r="CK9" s="824"/>
      <c r="CL9" s="825"/>
      <c r="CM9" s="823">
        <v>98</v>
      </c>
      <c r="CN9" s="824"/>
      <c r="CO9" s="824"/>
      <c r="CP9" s="824"/>
      <c r="CQ9" s="825"/>
      <c r="CR9" s="823">
        <v>20</v>
      </c>
      <c r="CS9" s="824"/>
      <c r="CT9" s="824"/>
      <c r="CU9" s="824"/>
      <c r="CV9" s="825"/>
      <c r="CW9" s="823" t="s">
        <v>520</v>
      </c>
      <c r="CX9" s="824"/>
      <c r="CY9" s="824"/>
      <c r="CZ9" s="824"/>
      <c r="DA9" s="825"/>
      <c r="DB9" s="823" t="s">
        <v>520</v>
      </c>
      <c r="DC9" s="824"/>
      <c r="DD9" s="824"/>
      <c r="DE9" s="824"/>
      <c r="DF9" s="825"/>
      <c r="DG9" s="823" t="s">
        <v>520</v>
      </c>
      <c r="DH9" s="824"/>
      <c r="DI9" s="824"/>
      <c r="DJ9" s="824"/>
      <c r="DK9" s="825"/>
      <c r="DL9" s="823" t="s">
        <v>520</v>
      </c>
      <c r="DM9" s="824"/>
      <c r="DN9" s="824"/>
      <c r="DO9" s="824"/>
      <c r="DP9" s="825"/>
      <c r="DQ9" s="823" t="s">
        <v>520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594</v>
      </c>
      <c r="BS10" s="810" t="s">
        <v>593</v>
      </c>
      <c r="BT10" s="811"/>
      <c r="BU10" s="811"/>
      <c r="BV10" s="811"/>
      <c r="BW10" s="811"/>
      <c r="BX10" s="811"/>
      <c r="BY10" s="811"/>
      <c r="BZ10" s="811"/>
      <c r="CA10" s="811"/>
      <c r="CB10" s="811"/>
      <c r="CC10" s="811"/>
      <c r="CD10" s="811"/>
      <c r="CE10" s="811"/>
      <c r="CF10" s="811"/>
      <c r="CG10" s="812"/>
      <c r="CH10" s="823">
        <v>-2</v>
      </c>
      <c r="CI10" s="824"/>
      <c r="CJ10" s="824"/>
      <c r="CK10" s="824"/>
      <c r="CL10" s="825"/>
      <c r="CM10" s="823">
        <v>87</v>
      </c>
      <c r="CN10" s="824"/>
      <c r="CO10" s="824"/>
      <c r="CP10" s="824"/>
      <c r="CQ10" s="825"/>
      <c r="CR10" s="823">
        <v>5</v>
      </c>
      <c r="CS10" s="824"/>
      <c r="CT10" s="824"/>
      <c r="CU10" s="824"/>
      <c r="CV10" s="825"/>
      <c r="CW10" s="823" t="s">
        <v>520</v>
      </c>
      <c r="CX10" s="824"/>
      <c r="CY10" s="824"/>
      <c r="CZ10" s="824"/>
      <c r="DA10" s="825"/>
      <c r="DB10" s="823" t="s">
        <v>520</v>
      </c>
      <c r="DC10" s="824"/>
      <c r="DD10" s="824"/>
      <c r="DE10" s="824"/>
      <c r="DF10" s="825"/>
      <c r="DG10" s="823">
        <v>208</v>
      </c>
      <c r="DH10" s="824"/>
      <c r="DI10" s="824"/>
      <c r="DJ10" s="824"/>
      <c r="DK10" s="825"/>
      <c r="DL10" s="823" t="s">
        <v>520</v>
      </c>
      <c r="DM10" s="824"/>
      <c r="DN10" s="824"/>
      <c r="DO10" s="824"/>
      <c r="DP10" s="825"/>
      <c r="DQ10" s="823" t="s">
        <v>520</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19996</v>
      </c>
      <c r="R23" s="836"/>
      <c r="S23" s="836"/>
      <c r="T23" s="836"/>
      <c r="U23" s="836"/>
      <c r="V23" s="836">
        <v>18819</v>
      </c>
      <c r="W23" s="836"/>
      <c r="X23" s="836"/>
      <c r="Y23" s="836"/>
      <c r="Z23" s="836"/>
      <c r="AA23" s="836">
        <v>1177</v>
      </c>
      <c r="AB23" s="836"/>
      <c r="AC23" s="836"/>
      <c r="AD23" s="836"/>
      <c r="AE23" s="837"/>
      <c r="AF23" s="838">
        <v>823</v>
      </c>
      <c r="AG23" s="836"/>
      <c r="AH23" s="836"/>
      <c r="AI23" s="836"/>
      <c r="AJ23" s="839"/>
      <c r="AK23" s="840"/>
      <c r="AL23" s="841"/>
      <c r="AM23" s="841"/>
      <c r="AN23" s="841"/>
      <c r="AO23" s="841"/>
      <c r="AP23" s="836">
        <v>16524</v>
      </c>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5774</v>
      </c>
      <c r="R28" s="865"/>
      <c r="S28" s="865"/>
      <c r="T28" s="865"/>
      <c r="U28" s="865"/>
      <c r="V28" s="865">
        <v>5624</v>
      </c>
      <c r="W28" s="865"/>
      <c r="X28" s="865"/>
      <c r="Y28" s="865"/>
      <c r="Z28" s="865"/>
      <c r="AA28" s="865">
        <v>150</v>
      </c>
      <c r="AB28" s="865"/>
      <c r="AC28" s="865"/>
      <c r="AD28" s="865"/>
      <c r="AE28" s="866"/>
      <c r="AF28" s="867">
        <v>150</v>
      </c>
      <c r="AG28" s="865"/>
      <c r="AH28" s="865"/>
      <c r="AI28" s="865"/>
      <c r="AJ28" s="868"/>
      <c r="AK28" s="869">
        <v>433</v>
      </c>
      <c r="AL28" s="860"/>
      <c r="AM28" s="860"/>
      <c r="AN28" s="860"/>
      <c r="AO28" s="860"/>
      <c r="AP28" s="860" t="s">
        <v>520</v>
      </c>
      <c r="AQ28" s="860"/>
      <c r="AR28" s="860"/>
      <c r="AS28" s="860"/>
      <c r="AT28" s="860"/>
      <c r="AU28" s="860">
        <v>437</v>
      </c>
      <c r="AV28" s="860"/>
      <c r="AW28" s="860"/>
      <c r="AX28" s="860"/>
      <c r="AY28" s="860"/>
      <c r="AZ28" s="861" t="s">
        <v>520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5019</v>
      </c>
      <c r="R29" s="801"/>
      <c r="S29" s="801"/>
      <c r="T29" s="801"/>
      <c r="U29" s="801"/>
      <c r="V29" s="801">
        <v>4812</v>
      </c>
      <c r="W29" s="801"/>
      <c r="X29" s="801"/>
      <c r="Y29" s="801"/>
      <c r="Z29" s="801"/>
      <c r="AA29" s="801">
        <v>207</v>
      </c>
      <c r="AB29" s="801"/>
      <c r="AC29" s="801"/>
      <c r="AD29" s="801"/>
      <c r="AE29" s="802"/>
      <c r="AF29" s="803">
        <v>207</v>
      </c>
      <c r="AG29" s="804"/>
      <c r="AH29" s="804"/>
      <c r="AI29" s="804"/>
      <c r="AJ29" s="805"/>
      <c r="AK29" s="872">
        <v>709</v>
      </c>
      <c r="AL29" s="873"/>
      <c r="AM29" s="873"/>
      <c r="AN29" s="873"/>
      <c r="AO29" s="873"/>
      <c r="AP29" s="873" t="s">
        <v>520</v>
      </c>
      <c r="AQ29" s="873"/>
      <c r="AR29" s="873"/>
      <c r="AS29" s="873"/>
      <c r="AT29" s="873"/>
      <c r="AU29" s="873">
        <v>730</v>
      </c>
      <c r="AV29" s="873"/>
      <c r="AW29" s="873"/>
      <c r="AX29" s="873"/>
      <c r="AY29" s="873"/>
      <c r="AZ29" s="874" t="s">
        <v>520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765</v>
      </c>
      <c r="R30" s="801"/>
      <c r="S30" s="801"/>
      <c r="T30" s="801"/>
      <c r="U30" s="801"/>
      <c r="V30" s="801">
        <v>759</v>
      </c>
      <c r="W30" s="801"/>
      <c r="X30" s="801"/>
      <c r="Y30" s="801"/>
      <c r="Z30" s="801"/>
      <c r="AA30" s="801">
        <v>6</v>
      </c>
      <c r="AB30" s="801"/>
      <c r="AC30" s="801"/>
      <c r="AD30" s="801"/>
      <c r="AE30" s="802"/>
      <c r="AF30" s="803">
        <v>6</v>
      </c>
      <c r="AG30" s="804"/>
      <c r="AH30" s="804"/>
      <c r="AI30" s="804"/>
      <c r="AJ30" s="805"/>
      <c r="AK30" s="872">
        <v>224</v>
      </c>
      <c r="AL30" s="873"/>
      <c r="AM30" s="873"/>
      <c r="AN30" s="873"/>
      <c r="AO30" s="873"/>
      <c r="AP30" s="873" t="s">
        <v>520</v>
      </c>
      <c r="AQ30" s="873"/>
      <c r="AR30" s="873"/>
      <c r="AS30" s="873"/>
      <c r="AT30" s="873"/>
      <c r="AU30" s="873">
        <v>169</v>
      </c>
      <c r="AV30" s="873"/>
      <c r="AW30" s="873"/>
      <c r="AX30" s="873"/>
      <c r="AY30" s="873"/>
      <c r="AZ30" s="874" t="s">
        <v>520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239</v>
      </c>
      <c r="R31" s="801"/>
      <c r="S31" s="801"/>
      <c r="T31" s="801"/>
      <c r="U31" s="801"/>
      <c r="V31" s="801">
        <v>239</v>
      </c>
      <c r="W31" s="801"/>
      <c r="X31" s="801"/>
      <c r="Y31" s="801"/>
      <c r="Z31" s="801"/>
      <c r="AA31" s="801" t="s">
        <v>602</v>
      </c>
      <c r="AB31" s="801"/>
      <c r="AC31" s="801"/>
      <c r="AD31" s="801"/>
      <c r="AE31" s="802"/>
      <c r="AF31" s="803" t="s">
        <v>399</v>
      </c>
      <c r="AG31" s="804"/>
      <c r="AH31" s="804"/>
      <c r="AI31" s="804"/>
      <c r="AJ31" s="805"/>
      <c r="AK31" s="872" t="s">
        <v>602</v>
      </c>
      <c r="AL31" s="873"/>
      <c r="AM31" s="873"/>
      <c r="AN31" s="873"/>
      <c r="AO31" s="873"/>
      <c r="AP31" s="873" t="s">
        <v>520</v>
      </c>
      <c r="AQ31" s="873"/>
      <c r="AR31" s="873"/>
      <c r="AS31" s="873"/>
      <c r="AT31" s="873"/>
      <c r="AU31" s="873" t="s">
        <v>600</v>
      </c>
      <c r="AV31" s="873"/>
      <c r="AW31" s="873"/>
      <c r="AX31" s="873"/>
      <c r="AY31" s="873"/>
      <c r="AZ31" s="874" t="s">
        <v>520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400</v>
      </c>
      <c r="C32" s="798"/>
      <c r="D32" s="798"/>
      <c r="E32" s="798"/>
      <c r="F32" s="798"/>
      <c r="G32" s="798"/>
      <c r="H32" s="798"/>
      <c r="I32" s="798"/>
      <c r="J32" s="798"/>
      <c r="K32" s="798"/>
      <c r="L32" s="798"/>
      <c r="M32" s="798"/>
      <c r="N32" s="798"/>
      <c r="O32" s="798"/>
      <c r="P32" s="799"/>
      <c r="Q32" s="800">
        <v>1852</v>
      </c>
      <c r="R32" s="801"/>
      <c r="S32" s="801"/>
      <c r="T32" s="801"/>
      <c r="U32" s="801"/>
      <c r="V32" s="801">
        <v>1611</v>
      </c>
      <c r="W32" s="801"/>
      <c r="X32" s="801"/>
      <c r="Y32" s="801"/>
      <c r="Z32" s="801"/>
      <c r="AA32" s="801">
        <v>241</v>
      </c>
      <c r="AB32" s="801"/>
      <c r="AC32" s="801"/>
      <c r="AD32" s="801"/>
      <c r="AE32" s="802"/>
      <c r="AF32" s="803">
        <v>1165</v>
      </c>
      <c r="AG32" s="804"/>
      <c r="AH32" s="804"/>
      <c r="AI32" s="804"/>
      <c r="AJ32" s="805"/>
      <c r="AK32" s="872">
        <v>48</v>
      </c>
      <c r="AL32" s="873"/>
      <c r="AM32" s="873"/>
      <c r="AN32" s="873"/>
      <c r="AO32" s="873"/>
      <c r="AP32" s="873">
        <v>4816</v>
      </c>
      <c r="AQ32" s="873"/>
      <c r="AR32" s="873"/>
      <c r="AS32" s="873"/>
      <c r="AT32" s="873"/>
      <c r="AU32" s="873">
        <v>53</v>
      </c>
      <c r="AV32" s="873"/>
      <c r="AW32" s="873"/>
      <c r="AX32" s="873"/>
      <c r="AY32" s="873"/>
      <c r="AZ32" s="874" t="s">
        <v>520</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402</v>
      </c>
      <c r="C33" s="798"/>
      <c r="D33" s="798"/>
      <c r="E33" s="798"/>
      <c r="F33" s="798"/>
      <c r="G33" s="798"/>
      <c r="H33" s="798"/>
      <c r="I33" s="798"/>
      <c r="J33" s="798"/>
      <c r="K33" s="798"/>
      <c r="L33" s="798"/>
      <c r="M33" s="798"/>
      <c r="N33" s="798"/>
      <c r="O33" s="798"/>
      <c r="P33" s="799"/>
      <c r="Q33" s="800">
        <v>2257</v>
      </c>
      <c r="R33" s="801"/>
      <c r="S33" s="801"/>
      <c r="T33" s="801"/>
      <c r="U33" s="801"/>
      <c r="V33" s="801">
        <v>2018</v>
      </c>
      <c r="W33" s="801"/>
      <c r="X33" s="801"/>
      <c r="Y33" s="801"/>
      <c r="Z33" s="801"/>
      <c r="AA33" s="801">
        <v>239</v>
      </c>
      <c r="AB33" s="801"/>
      <c r="AC33" s="801"/>
      <c r="AD33" s="801"/>
      <c r="AE33" s="802"/>
      <c r="AF33" s="803">
        <v>591</v>
      </c>
      <c r="AG33" s="804"/>
      <c r="AH33" s="804"/>
      <c r="AI33" s="804"/>
      <c r="AJ33" s="805"/>
      <c r="AK33" s="872">
        <v>659</v>
      </c>
      <c r="AL33" s="873"/>
      <c r="AM33" s="873"/>
      <c r="AN33" s="873"/>
      <c r="AO33" s="873"/>
      <c r="AP33" s="873">
        <v>7128</v>
      </c>
      <c r="AQ33" s="873"/>
      <c r="AR33" s="873"/>
      <c r="AS33" s="873"/>
      <c r="AT33" s="873"/>
      <c r="AU33" s="873">
        <v>2191</v>
      </c>
      <c r="AV33" s="873"/>
      <c r="AW33" s="873"/>
      <c r="AX33" s="873"/>
      <c r="AY33" s="873"/>
      <c r="AZ33" s="874" t="s">
        <v>520</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404</v>
      </c>
      <c r="C34" s="798"/>
      <c r="D34" s="798"/>
      <c r="E34" s="798"/>
      <c r="F34" s="798"/>
      <c r="G34" s="798"/>
      <c r="H34" s="798"/>
      <c r="I34" s="798"/>
      <c r="J34" s="798"/>
      <c r="K34" s="798"/>
      <c r="L34" s="798"/>
      <c r="M34" s="798"/>
      <c r="N34" s="798"/>
      <c r="O34" s="798"/>
      <c r="P34" s="799"/>
      <c r="Q34" s="800">
        <v>450</v>
      </c>
      <c r="R34" s="801"/>
      <c r="S34" s="801"/>
      <c r="T34" s="801"/>
      <c r="U34" s="801"/>
      <c r="V34" s="801">
        <v>373</v>
      </c>
      <c r="W34" s="801"/>
      <c r="X34" s="801"/>
      <c r="Y34" s="801"/>
      <c r="Z34" s="801"/>
      <c r="AA34" s="801">
        <v>77</v>
      </c>
      <c r="AB34" s="801"/>
      <c r="AC34" s="801"/>
      <c r="AD34" s="801"/>
      <c r="AE34" s="802"/>
      <c r="AF34" s="803">
        <v>602</v>
      </c>
      <c r="AG34" s="804"/>
      <c r="AH34" s="804"/>
      <c r="AI34" s="804"/>
      <c r="AJ34" s="805"/>
      <c r="AK34" s="872">
        <v>5</v>
      </c>
      <c r="AL34" s="873"/>
      <c r="AM34" s="873"/>
      <c r="AN34" s="873"/>
      <c r="AO34" s="873"/>
      <c r="AP34" s="873">
        <v>397</v>
      </c>
      <c r="AQ34" s="873"/>
      <c r="AR34" s="873"/>
      <c r="AS34" s="873"/>
      <c r="AT34" s="873"/>
      <c r="AU34" s="873">
        <v>5</v>
      </c>
      <c r="AV34" s="873"/>
      <c r="AW34" s="873"/>
      <c r="AX34" s="873"/>
      <c r="AY34" s="873"/>
      <c r="AZ34" s="874" t="s">
        <v>601</v>
      </c>
      <c r="BA34" s="874"/>
      <c r="BB34" s="874"/>
      <c r="BC34" s="874"/>
      <c r="BD34" s="874"/>
      <c r="BE34" s="870" t="s">
        <v>405</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406</v>
      </c>
      <c r="C35" s="798"/>
      <c r="D35" s="798"/>
      <c r="E35" s="798"/>
      <c r="F35" s="798"/>
      <c r="G35" s="798"/>
      <c r="H35" s="798"/>
      <c r="I35" s="798"/>
      <c r="J35" s="798"/>
      <c r="K35" s="798"/>
      <c r="L35" s="798"/>
      <c r="M35" s="798"/>
      <c r="N35" s="798"/>
      <c r="O35" s="798"/>
      <c r="P35" s="799"/>
      <c r="Q35" s="800">
        <v>49</v>
      </c>
      <c r="R35" s="801"/>
      <c r="S35" s="801"/>
      <c r="T35" s="801"/>
      <c r="U35" s="801"/>
      <c r="V35" s="801">
        <v>49</v>
      </c>
      <c r="W35" s="801"/>
      <c r="X35" s="801"/>
      <c r="Y35" s="801"/>
      <c r="Z35" s="801"/>
      <c r="AA35" s="801">
        <v>0</v>
      </c>
      <c r="AB35" s="801"/>
      <c r="AC35" s="801"/>
      <c r="AD35" s="801"/>
      <c r="AE35" s="802"/>
      <c r="AF35" s="803" t="s">
        <v>407</v>
      </c>
      <c r="AG35" s="804"/>
      <c r="AH35" s="804"/>
      <c r="AI35" s="804"/>
      <c r="AJ35" s="805"/>
      <c r="AK35" s="872">
        <v>7</v>
      </c>
      <c r="AL35" s="873"/>
      <c r="AM35" s="873"/>
      <c r="AN35" s="873"/>
      <c r="AO35" s="873"/>
      <c r="AP35" s="873">
        <v>70</v>
      </c>
      <c r="AQ35" s="873"/>
      <c r="AR35" s="873"/>
      <c r="AS35" s="873"/>
      <c r="AT35" s="873"/>
      <c r="AU35" s="873">
        <v>39</v>
      </c>
      <c r="AV35" s="873"/>
      <c r="AW35" s="873"/>
      <c r="AX35" s="873"/>
      <c r="AY35" s="873"/>
      <c r="AZ35" s="874" t="s">
        <v>520</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409</v>
      </c>
      <c r="C36" s="798"/>
      <c r="D36" s="798"/>
      <c r="E36" s="798"/>
      <c r="F36" s="798"/>
      <c r="G36" s="798"/>
      <c r="H36" s="798"/>
      <c r="I36" s="798"/>
      <c r="J36" s="798"/>
      <c r="K36" s="798"/>
      <c r="L36" s="798"/>
      <c r="M36" s="798"/>
      <c r="N36" s="798"/>
      <c r="O36" s="798"/>
      <c r="P36" s="799"/>
      <c r="Q36" s="800">
        <v>35</v>
      </c>
      <c r="R36" s="801"/>
      <c r="S36" s="801"/>
      <c r="T36" s="801"/>
      <c r="U36" s="801"/>
      <c r="V36" s="801">
        <v>35</v>
      </c>
      <c r="W36" s="801"/>
      <c r="X36" s="801"/>
      <c r="Y36" s="801"/>
      <c r="Z36" s="801"/>
      <c r="AA36" s="801">
        <v>0</v>
      </c>
      <c r="AB36" s="801"/>
      <c r="AC36" s="801"/>
      <c r="AD36" s="801"/>
      <c r="AE36" s="802"/>
      <c r="AF36" s="803" t="s">
        <v>410</v>
      </c>
      <c r="AG36" s="804"/>
      <c r="AH36" s="804"/>
      <c r="AI36" s="804"/>
      <c r="AJ36" s="805"/>
      <c r="AK36" s="872">
        <v>29</v>
      </c>
      <c r="AL36" s="873"/>
      <c r="AM36" s="873"/>
      <c r="AN36" s="873"/>
      <c r="AO36" s="873"/>
      <c r="AP36" s="873">
        <v>143</v>
      </c>
      <c r="AQ36" s="873"/>
      <c r="AR36" s="873"/>
      <c r="AS36" s="873"/>
      <c r="AT36" s="873"/>
      <c r="AU36" s="873">
        <v>143</v>
      </c>
      <c r="AV36" s="873"/>
      <c r="AW36" s="873"/>
      <c r="AX36" s="873"/>
      <c r="AY36" s="873"/>
      <c r="AZ36" s="874" t="s">
        <v>520</v>
      </c>
      <c r="BA36" s="874"/>
      <c r="BB36" s="874"/>
      <c r="BC36" s="874"/>
      <c r="BD36" s="874"/>
      <c r="BE36" s="870" t="s">
        <v>411</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2721</v>
      </c>
      <c r="AG63" s="884"/>
      <c r="AH63" s="884"/>
      <c r="AI63" s="884"/>
      <c r="AJ63" s="885"/>
      <c r="AK63" s="886"/>
      <c r="AL63" s="881"/>
      <c r="AM63" s="881"/>
      <c r="AN63" s="881"/>
      <c r="AO63" s="881"/>
      <c r="AP63" s="884">
        <v>12554</v>
      </c>
      <c r="AQ63" s="884"/>
      <c r="AR63" s="884"/>
      <c r="AS63" s="884"/>
      <c r="AT63" s="884"/>
      <c r="AU63" s="884">
        <v>3768</v>
      </c>
      <c r="AV63" s="884"/>
      <c r="AW63" s="884"/>
      <c r="AX63" s="884"/>
      <c r="AY63" s="884"/>
      <c r="AZ63" s="888"/>
      <c r="BA63" s="888"/>
      <c r="BB63" s="888"/>
      <c r="BC63" s="888"/>
      <c r="BD63" s="888"/>
      <c r="BE63" s="889"/>
      <c r="BF63" s="889"/>
      <c r="BG63" s="889"/>
      <c r="BH63" s="889"/>
      <c r="BI63" s="890"/>
      <c r="BJ63" s="891" t="s">
        <v>384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387</v>
      </c>
      <c r="R66" s="760"/>
      <c r="S66" s="760"/>
      <c r="T66" s="760"/>
      <c r="U66" s="761"/>
      <c r="V66" s="759" t="s">
        <v>388</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587</v>
      </c>
      <c r="C68" s="912"/>
      <c r="D68" s="912"/>
      <c r="E68" s="912"/>
      <c r="F68" s="912"/>
      <c r="G68" s="912"/>
      <c r="H68" s="912"/>
      <c r="I68" s="912"/>
      <c r="J68" s="912"/>
      <c r="K68" s="912"/>
      <c r="L68" s="912"/>
      <c r="M68" s="912"/>
      <c r="N68" s="912"/>
      <c r="O68" s="912"/>
      <c r="P68" s="913"/>
      <c r="Q68" s="914">
        <v>1556</v>
      </c>
      <c r="R68" s="908"/>
      <c r="S68" s="908"/>
      <c r="T68" s="908"/>
      <c r="U68" s="908"/>
      <c r="V68" s="908">
        <v>1545</v>
      </c>
      <c r="W68" s="908"/>
      <c r="X68" s="908"/>
      <c r="Y68" s="908"/>
      <c r="Z68" s="908"/>
      <c r="AA68" s="908">
        <v>10</v>
      </c>
      <c r="AB68" s="908"/>
      <c r="AC68" s="908"/>
      <c r="AD68" s="908"/>
      <c r="AE68" s="908"/>
      <c r="AF68" s="908">
        <v>10</v>
      </c>
      <c r="AG68" s="908"/>
      <c r="AH68" s="908"/>
      <c r="AI68" s="908"/>
      <c r="AJ68" s="908"/>
      <c r="AK68" s="908" t="s">
        <v>520</v>
      </c>
      <c r="AL68" s="908"/>
      <c r="AM68" s="908"/>
      <c r="AN68" s="908"/>
      <c r="AO68" s="908"/>
      <c r="AP68" s="908" t="s">
        <v>520</v>
      </c>
      <c r="AQ68" s="908"/>
      <c r="AR68" s="908"/>
      <c r="AS68" s="908"/>
      <c r="AT68" s="908"/>
      <c r="AU68" s="908" t="s">
        <v>520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588</v>
      </c>
      <c r="C69" s="916"/>
      <c r="D69" s="916"/>
      <c r="E69" s="916"/>
      <c r="F69" s="916"/>
      <c r="G69" s="916"/>
      <c r="H69" s="916"/>
      <c r="I69" s="916"/>
      <c r="J69" s="916"/>
      <c r="K69" s="916"/>
      <c r="L69" s="916"/>
      <c r="M69" s="916"/>
      <c r="N69" s="916"/>
      <c r="O69" s="916"/>
      <c r="P69" s="917"/>
      <c r="Q69" s="918">
        <v>422222</v>
      </c>
      <c r="R69" s="873"/>
      <c r="S69" s="873"/>
      <c r="T69" s="873"/>
      <c r="U69" s="873"/>
      <c r="V69" s="873">
        <v>410039</v>
      </c>
      <c r="W69" s="873"/>
      <c r="X69" s="873"/>
      <c r="Y69" s="873"/>
      <c r="Z69" s="873"/>
      <c r="AA69" s="873">
        <v>12183</v>
      </c>
      <c r="AB69" s="873"/>
      <c r="AC69" s="873"/>
      <c r="AD69" s="873"/>
      <c r="AE69" s="873"/>
      <c r="AF69" s="873">
        <v>12183</v>
      </c>
      <c r="AG69" s="873"/>
      <c r="AH69" s="873"/>
      <c r="AI69" s="873"/>
      <c r="AJ69" s="873"/>
      <c r="AK69" s="873">
        <v>1416</v>
      </c>
      <c r="AL69" s="873"/>
      <c r="AM69" s="873"/>
      <c r="AN69" s="873"/>
      <c r="AO69" s="873"/>
      <c r="AP69" s="873" t="s">
        <v>520</v>
      </c>
      <c r="AQ69" s="873"/>
      <c r="AR69" s="873"/>
      <c r="AS69" s="873"/>
      <c r="AT69" s="873"/>
      <c r="AU69" s="873" t="s">
        <v>520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589</v>
      </c>
      <c r="C70" s="916"/>
      <c r="D70" s="916"/>
      <c r="E70" s="916"/>
      <c r="F70" s="916"/>
      <c r="G70" s="916"/>
      <c r="H70" s="916"/>
      <c r="I70" s="916"/>
      <c r="J70" s="916"/>
      <c r="K70" s="916"/>
      <c r="L70" s="916"/>
      <c r="M70" s="916"/>
      <c r="N70" s="916"/>
      <c r="O70" s="916"/>
      <c r="P70" s="917"/>
      <c r="Q70" s="918">
        <v>297</v>
      </c>
      <c r="R70" s="873"/>
      <c r="S70" s="873"/>
      <c r="T70" s="873"/>
      <c r="U70" s="873"/>
      <c r="V70" s="873">
        <v>286</v>
      </c>
      <c r="W70" s="873"/>
      <c r="X70" s="873"/>
      <c r="Y70" s="873"/>
      <c r="Z70" s="873"/>
      <c r="AA70" s="873">
        <v>11</v>
      </c>
      <c r="AB70" s="873"/>
      <c r="AC70" s="873"/>
      <c r="AD70" s="873"/>
      <c r="AE70" s="873"/>
      <c r="AF70" s="873">
        <v>11</v>
      </c>
      <c r="AG70" s="873"/>
      <c r="AH70" s="873"/>
      <c r="AI70" s="873"/>
      <c r="AJ70" s="873"/>
      <c r="AK70" s="873">
        <v>5</v>
      </c>
      <c r="AL70" s="873"/>
      <c r="AM70" s="873"/>
      <c r="AN70" s="873"/>
      <c r="AO70" s="873"/>
      <c r="AP70" s="873" t="s">
        <v>602</v>
      </c>
      <c r="AQ70" s="873"/>
      <c r="AR70" s="873"/>
      <c r="AS70" s="873"/>
      <c r="AT70" s="873"/>
      <c r="AU70" s="873" t="s">
        <v>520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12204</v>
      </c>
      <c r="AG88" s="884"/>
      <c r="AH88" s="884"/>
      <c r="AI88" s="884"/>
      <c r="AJ88" s="884"/>
      <c r="AK88" s="881"/>
      <c r="AL88" s="881"/>
      <c r="AM88" s="881"/>
      <c r="AN88" s="881"/>
      <c r="AO88" s="881"/>
      <c r="AP88" s="884" t="s">
        <v>603</v>
      </c>
      <c r="AQ88" s="884"/>
      <c r="AR88" s="884"/>
      <c r="AS88" s="884"/>
      <c r="AT88" s="884"/>
      <c r="AU88" s="884" t="s">
        <v>604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54</v>
      </c>
      <c r="CS102" s="892"/>
      <c r="CT102" s="892"/>
      <c r="CU102" s="892"/>
      <c r="CV102" s="935"/>
      <c r="CW102" s="934" t="s">
        <v>608</v>
      </c>
      <c r="CX102" s="892"/>
      <c r="CY102" s="892"/>
      <c r="CZ102" s="892"/>
      <c r="DA102" s="935"/>
      <c r="DB102" s="934" t="s">
        <v>602</v>
      </c>
      <c r="DC102" s="892"/>
      <c r="DD102" s="892"/>
      <c r="DE102" s="892"/>
      <c r="DF102" s="935"/>
      <c r="DG102" s="934">
        <v>208</v>
      </c>
      <c r="DH102" s="892"/>
      <c r="DI102" s="892"/>
      <c r="DJ102" s="892"/>
      <c r="DK102" s="935"/>
      <c r="DL102" s="934" t="s">
        <v>605</v>
      </c>
      <c r="DM102" s="892"/>
      <c r="DN102" s="892"/>
      <c r="DO102" s="892"/>
      <c r="DP102" s="935"/>
      <c r="DQ102" s="934" t="s">
        <v>520</v>
      </c>
      <c r="DR102" s="892"/>
      <c r="DS102" s="892"/>
      <c r="DT102" s="892"/>
      <c r="DU102" s="935"/>
      <c r="DV102" s="958" t="s">
        <v>520</v>
      </c>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301</v>
      </c>
      <c r="AG109" s="937"/>
      <c r="AH109" s="937"/>
      <c r="AI109" s="937"/>
      <c r="AJ109" s="938"/>
      <c r="AK109" s="936" t="s">
        <v>300</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301</v>
      </c>
      <c r="BW109" s="937"/>
      <c r="BX109" s="937"/>
      <c r="BY109" s="937"/>
      <c r="BZ109" s="938"/>
      <c r="CA109" s="936" t="s">
        <v>300</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301</v>
      </c>
      <c r="DM109" s="937"/>
      <c r="DN109" s="937"/>
      <c r="DO109" s="937"/>
      <c r="DP109" s="938"/>
      <c r="DQ109" s="936" t="s">
        <v>300</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1669067</v>
      </c>
      <c r="AB110" s="944"/>
      <c r="AC110" s="944"/>
      <c r="AD110" s="944"/>
      <c r="AE110" s="945"/>
      <c r="AF110" s="946">
        <v>1666505</v>
      </c>
      <c r="AG110" s="944"/>
      <c r="AH110" s="944"/>
      <c r="AI110" s="944"/>
      <c r="AJ110" s="945"/>
      <c r="AK110" s="946">
        <v>1591205</v>
      </c>
      <c r="AL110" s="944"/>
      <c r="AM110" s="944"/>
      <c r="AN110" s="944"/>
      <c r="AO110" s="945"/>
      <c r="AP110" s="947">
        <v>18.2</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16293466</v>
      </c>
      <c r="BR110" s="979"/>
      <c r="BS110" s="979"/>
      <c r="BT110" s="979"/>
      <c r="BU110" s="979"/>
      <c r="BV110" s="979">
        <v>16169854</v>
      </c>
      <c r="BW110" s="979"/>
      <c r="BX110" s="979"/>
      <c r="BY110" s="979"/>
      <c r="BZ110" s="979"/>
      <c r="CA110" s="979">
        <v>16523710</v>
      </c>
      <c r="CB110" s="979"/>
      <c r="CC110" s="979"/>
      <c r="CD110" s="979"/>
      <c r="CE110" s="979"/>
      <c r="CF110" s="993">
        <v>188.9</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438</v>
      </c>
      <c r="DM110" s="979"/>
      <c r="DN110" s="979"/>
      <c r="DO110" s="979"/>
      <c r="DP110" s="979"/>
      <c r="DQ110" s="979" t="s">
        <v>128</v>
      </c>
      <c r="DR110" s="979"/>
      <c r="DS110" s="979"/>
      <c r="DT110" s="979"/>
      <c r="DU110" s="979"/>
      <c r="DV110" s="980" t="s">
        <v>439</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441</v>
      </c>
      <c r="AG111" s="986"/>
      <c r="AH111" s="986"/>
      <c r="AI111" s="986"/>
      <c r="AJ111" s="987"/>
      <c r="AK111" s="988" t="s">
        <v>441</v>
      </c>
      <c r="AL111" s="986"/>
      <c r="AM111" s="986"/>
      <c r="AN111" s="986"/>
      <c r="AO111" s="987"/>
      <c r="AP111" s="989" t="s">
        <v>128</v>
      </c>
      <c r="AQ111" s="990"/>
      <c r="AR111" s="990"/>
      <c r="AS111" s="990"/>
      <c r="AT111" s="991"/>
      <c r="AU111" s="952"/>
      <c r="AV111" s="953"/>
      <c r="AW111" s="953"/>
      <c r="AX111" s="953"/>
      <c r="AY111" s="953"/>
      <c r="AZ111" s="1001" t="s">
        <v>442</v>
      </c>
      <c r="BA111" s="1002"/>
      <c r="BB111" s="1002"/>
      <c r="BC111" s="1002"/>
      <c r="BD111" s="1002"/>
      <c r="BE111" s="1002"/>
      <c r="BF111" s="1002"/>
      <c r="BG111" s="1002"/>
      <c r="BH111" s="1002"/>
      <c r="BI111" s="1002"/>
      <c r="BJ111" s="1002"/>
      <c r="BK111" s="1002"/>
      <c r="BL111" s="1002"/>
      <c r="BM111" s="1002"/>
      <c r="BN111" s="1002"/>
      <c r="BO111" s="1002"/>
      <c r="BP111" s="1003"/>
      <c r="BQ111" s="971">
        <v>221738</v>
      </c>
      <c r="BR111" s="972"/>
      <c r="BS111" s="972"/>
      <c r="BT111" s="972"/>
      <c r="BU111" s="972"/>
      <c r="BV111" s="972">
        <v>183061</v>
      </c>
      <c r="BW111" s="972"/>
      <c r="BX111" s="972"/>
      <c r="BY111" s="972"/>
      <c r="BZ111" s="972"/>
      <c r="CA111" s="972">
        <v>144384</v>
      </c>
      <c r="CB111" s="972"/>
      <c r="CC111" s="972"/>
      <c r="CD111" s="972"/>
      <c r="CE111" s="972"/>
      <c r="CF111" s="966">
        <v>1.7</v>
      </c>
      <c r="CG111" s="967"/>
      <c r="CH111" s="967"/>
      <c r="CI111" s="967"/>
      <c r="CJ111" s="967"/>
      <c r="CK111" s="997"/>
      <c r="CL111" s="998"/>
      <c r="CM111" s="968" t="s">
        <v>443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439</v>
      </c>
      <c r="DM111" s="972"/>
      <c r="DN111" s="972"/>
      <c r="DO111" s="972"/>
      <c r="DP111" s="972"/>
      <c r="DQ111" s="972" t="s">
        <v>444</v>
      </c>
      <c r="DR111" s="972"/>
      <c r="DS111" s="972"/>
      <c r="DT111" s="972"/>
      <c r="DU111" s="972"/>
      <c r="DV111" s="973" t="s">
        <v>439</v>
      </c>
      <c r="DW111" s="973"/>
      <c r="DX111" s="973"/>
      <c r="DY111" s="973"/>
      <c r="DZ111" s="974"/>
    </row>
    <row r="112" spans="1:131" s="246" customFormat="1" ht="26.25" customHeight="1" x14ac:dyDescent="0.15">
      <c r="A112" s="1004" t="s">
        <v>445</v>
      </c>
      <c r="B112" s="1005"/>
      <c r="C112" s="1002" t="s">
        <v>446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439</v>
      </c>
      <c r="AB112" s="1011"/>
      <c r="AC112" s="1011"/>
      <c r="AD112" s="1011"/>
      <c r="AE112" s="1012"/>
      <c r="AF112" s="1013" t="s">
        <v>441</v>
      </c>
      <c r="AG112" s="1011"/>
      <c r="AH112" s="1011"/>
      <c r="AI112" s="1011"/>
      <c r="AJ112" s="1012"/>
      <c r="AK112" s="1013" t="s">
        <v>439</v>
      </c>
      <c r="AL112" s="1011"/>
      <c r="AM112" s="1011"/>
      <c r="AN112" s="1011"/>
      <c r="AO112" s="1012"/>
      <c r="AP112" s="1014" t="s">
        <v>441</v>
      </c>
      <c r="AQ112" s="1015"/>
      <c r="AR112" s="1015"/>
      <c r="AS112" s="1015"/>
      <c r="AT112" s="1016"/>
      <c r="AU112" s="952"/>
      <c r="AV112" s="953"/>
      <c r="AW112" s="953"/>
      <c r="AX112" s="953"/>
      <c r="AY112" s="953"/>
      <c r="AZ112" s="1001" t="s">
        <v>447</v>
      </c>
      <c r="BA112" s="1002"/>
      <c r="BB112" s="1002"/>
      <c r="BC112" s="1002"/>
      <c r="BD112" s="1002"/>
      <c r="BE112" s="1002"/>
      <c r="BF112" s="1002"/>
      <c r="BG112" s="1002"/>
      <c r="BH112" s="1002"/>
      <c r="BI112" s="1002"/>
      <c r="BJ112" s="1002"/>
      <c r="BK112" s="1002"/>
      <c r="BL112" s="1002"/>
      <c r="BM112" s="1002"/>
      <c r="BN112" s="1002"/>
      <c r="BO112" s="1002"/>
      <c r="BP112" s="1003"/>
      <c r="BQ112" s="971">
        <v>3070598</v>
      </c>
      <c r="BR112" s="972"/>
      <c r="BS112" s="972"/>
      <c r="BT112" s="972"/>
      <c r="BU112" s="972"/>
      <c r="BV112" s="972">
        <v>2650461</v>
      </c>
      <c r="BW112" s="972"/>
      <c r="BX112" s="972"/>
      <c r="BY112" s="972"/>
      <c r="BZ112" s="972"/>
      <c r="CA112" s="972">
        <v>2430293</v>
      </c>
      <c r="CB112" s="972"/>
      <c r="CC112" s="972"/>
      <c r="CD112" s="972"/>
      <c r="CE112" s="972"/>
      <c r="CF112" s="966">
        <v>27.8</v>
      </c>
      <c r="CG112" s="967"/>
      <c r="CH112" s="967"/>
      <c r="CI112" s="967"/>
      <c r="CJ112" s="967"/>
      <c r="CK112" s="997"/>
      <c r="CL112" s="998"/>
      <c r="CM112" s="968" t="s">
        <v>448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449</v>
      </c>
      <c r="DH112" s="972"/>
      <c r="DI112" s="972"/>
      <c r="DJ112" s="972"/>
      <c r="DK112" s="972"/>
      <c r="DL112" s="972" t="s">
        <v>128</v>
      </c>
      <c r="DM112" s="972"/>
      <c r="DN112" s="972"/>
      <c r="DO112" s="972"/>
      <c r="DP112" s="972"/>
      <c r="DQ112" s="972" t="s">
        <v>439</v>
      </c>
      <c r="DR112" s="972"/>
      <c r="DS112" s="972"/>
      <c r="DT112" s="972"/>
      <c r="DU112" s="972"/>
      <c r="DV112" s="973" t="s">
        <v>439</v>
      </c>
      <c r="DW112" s="973"/>
      <c r="DX112" s="973"/>
      <c r="DY112" s="973"/>
      <c r="DZ112" s="974"/>
    </row>
    <row r="113" spans="1:130" s="246" customFormat="1" ht="26.25" customHeight="1" x14ac:dyDescent="0.15">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333817</v>
      </c>
      <c r="AB113" s="986"/>
      <c r="AC113" s="986"/>
      <c r="AD113" s="986"/>
      <c r="AE113" s="987"/>
      <c r="AF113" s="988">
        <v>253343</v>
      </c>
      <c r="AG113" s="986"/>
      <c r="AH113" s="986"/>
      <c r="AI113" s="986"/>
      <c r="AJ113" s="987"/>
      <c r="AK113" s="988">
        <v>230671</v>
      </c>
      <c r="AL113" s="986"/>
      <c r="AM113" s="986"/>
      <c r="AN113" s="986"/>
      <c r="AO113" s="987"/>
      <c r="AP113" s="989">
        <v>2.6</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t="s">
        <v>439</v>
      </c>
      <c r="BR113" s="972"/>
      <c r="BS113" s="972"/>
      <c r="BT113" s="972"/>
      <c r="BU113" s="972"/>
      <c r="BV113" s="972" t="s">
        <v>439</v>
      </c>
      <c r="BW113" s="972"/>
      <c r="BX113" s="972"/>
      <c r="BY113" s="972"/>
      <c r="BZ113" s="972"/>
      <c r="CA113" s="972" t="s">
        <v>438</v>
      </c>
      <c r="CB113" s="972"/>
      <c r="CC113" s="972"/>
      <c r="CD113" s="972"/>
      <c r="CE113" s="972"/>
      <c r="CF113" s="966" t="s">
        <v>439</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439</v>
      </c>
      <c r="DH113" s="1011"/>
      <c r="DI113" s="1011"/>
      <c r="DJ113" s="1011"/>
      <c r="DK113" s="1012"/>
      <c r="DL113" s="1013" t="s">
        <v>453</v>
      </c>
      <c r="DM113" s="1011"/>
      <c r="DN113" s="1011"/>
      <c r="DO113" s="1011"/>
      <c r="DP113" s="1012"/>
      <c r="DQ113" s="1013" t="s">
        <v>439</v>
      </c>
      <c r="DR113" s="1011"/>
      <c r="DS113" s="1011"/>
      <c r="DT113" s="1011"/>
      <c r="DU113" s="1012"/>
      <c r="DV113" s="1014" t="s">
        <v>439</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439</v>
      </c>
      <c r="AB114" s="1011"/>
      <c r="AC114" s="1011"/>
      <c r="AD114" s="1011"/>
      <c r="AE114" s="1012"/>
      <c r="AF114" s="1013" t="s">
        <v>439</v>
      </c>
      <c r="AG114" s="1011"/>
      <c r="AH114" s="1011"/>
      <c r="AI114" s="1011"/>
      <c r="AJ114" s="1012"/>
      <c r="AK114" s="1013" t="s">
        <v>439</v>
      </c>
      <c r="AL114" s="1011"/>
      <c r="AM114" s="1011"/>
      <c r="AN114" s="1011"/>
      <c r="AO114" s="1012"/>
      <c r="AP114" s="1014" t="s">
        <v>439</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2889972</v>
      </c>
      <c r="BR114" s="972"/>
      <c r="BS114" s="972"/>
      <c r="BT114" s="972"/>
      <c r="BU114" s="972"/>
      <c r="BV114" s="972">
        <v>2866625</v>
      </c>
      <c r="BW114" s="972"/>
      <c r="BX114" s="972"/>
      <c r="BY114" s="972"/>
      <c r="BZ114" s="972"/>
      <c r="CA114" s="972">
        <v>3004464</v>
      </c>
      <c r="CB114" s="972"/>
      <c r="CC114" s="972"/>
      <c r="CD114" s="972"/>
      <c r="CE114" s="972"/>
      <c r="CF114" s="966">
        <v>34.299999999999997</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438</v>
      </c>
      <c r="DM114" s="1011"/>
      <c r="DN114" s="1011"/>
      <c r="DO114" s="1011"/>
      <c r="DP114" s="1012"/>
      <c r="DQ114" s="1013" t="s">
        <v>439</v>
      </c>
      <c r="DR114" s="1011"/>
      <c r="DS114" s="1011"/>
      <c r="DT114" s="1011"/>
      <c r="DU114" s="1012"/>
      <c r="DV114" s="1014" t="s">
        <v>128</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50590</v>
      </c>
      <c r="AB115" s="986"/>
      <c r="AC115" s="986"/>
      <c r="AD115" s="986"/>
      <c r="AE115" s="987"/>
      <c r="AF115" s="988">
        <v>48914</v>
      </c>
      <c r="AG115" s="986"/>
      <c r="AH115" s="986"/>
      <c r="AI115" s="986"/>
      <c r="AJ115" s="987"/>
      <c r="AK115" s="988">
        <v>45089</v>
      </c>
      <c r="AL115" s="986"/>
      <c r="AM115" s="986"/>
      <c r="AN115" s="986"/>
      <c r="AO115" s="987"/>
      <c r="AP115" s="989">
        <v>0.5</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439</v>
      </c>
      <c r="BW115" s="972"/>
      <c r="BX115" s="972"/>
      <c r="BY115" s="972"/>
      <c r="BZ115" s="972"/>
      <c r="CA115" s="972" t="s">
        <v>439</v>
      </c>
      <c r="CB115" s="972"/>
      <c r="CC115" s="972"/>
      <c r="CD115" s="972"/>
      <c r="CE115" s="972"/>
      <c r="CF115" s="966" t="s">
        <v>439</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221738</v>
      </c>
      <c r="DH115" s="1011"/>
      <c r="DI115" s="1011"/>
      <c r="DJ115" s="1011"/>
      <c r="DK115" s="1012"/>
      <c r="DL115" s="1013">
        <v>183061</v>
      </c>
      <c r="DM115" s="1011"/>
      <c r="DN115" s="1011"/>
      <c r="DO115" s="1011"/>
      <c r="DP115" s="1012"/>
      <c r="DQ115" s="1013">
        <v>144384</v>
      </c>
      <c r="DR115" s="1011"/>
      <c r="DS115" s="1011"/>
      <c r="DT115" s="1011"/>
      <c r="DU115" s="1012"/>
      <c r="DV115" s="1014">
        <v>1.7</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18</v>
      </c>
      <c r="AB116" s="1011"/>
      <c r="AC116" s="1011"/>
      <c r="AD116" s="1011"/>
      <c r="AE116" s="1012"/>
      <c r="AF116" s="1013">
        <v>33</v>
      </c>
      <c r="AG116" s="1011"/>
      <c r="AH116" s="1011"/>
      <c r="AI116" s="1011"/>
      <c r="AJ116" s="1012"/>
      <c r="AK116" s="1013">
        <v>7</v>
      </c>
      <c r="AL116" s="1011"/>
      <c r="AM116" s="1011"/>
      <c r="AN116" s="1011"/>
      <c r="AO116" s="1012"/>
      <c r="AP116" s="1014">
        <v>0</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439</v>
      </c>
      <c r="BR116" s="972"/>
      <c r="BS116" s="972"/>
      <c r="BT116" s="972"/>
      <c r="BU116" s="972"/>
      <c r="BV116" s="972" t="s">
        <v>449</v>
      </c>
      <c r="BW116" s="972"/>
      <c r="BX116" s="972"/>
      <c r="BY116" s="972"/>
      <c r="BZ116" s="972"/>
      <c r="CA116" s="972" t="s">
        <v>439</v>
      </c>
      <c r="CB116" s="972"/>
      <c r="CC116" s="972"/>
      <c r="CD116" s="972"/>
      <c r="CE116" s="972"/>
      <c r="CF116" s="966" t="s">
        <v>128</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439</v>
      </c>
      <c r="DH116" s="1011"/>
      <c r="DI116" s="1011"/>
      <c r="DJ116" s="1011"/>
      <c r="DK116" s="1012"/>
      <c r="DL116" s="1013" t="s">
        <v>439</v>
      </c>
      <c r="DM116" s="1011"/>
      <c r="DN116" s="1011"/>
      <c r="DO116" s="1011"/>
      <c r="DP116" s="1012"/>
      <c r="DQ116" s="1013" t="s">
        <v>439</v>
      </c>
      <c r="DR116" s="1011"/>
      <c r="DS116" s="1011"/>
      <c r="DT116" s="1011"/>
      <c r="DU116" s="1012"/>
      <c r="DV116" s="1014" t="s">
        <v>444</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2053492</v>
      </c>
      <c r="AB117" s="1029"/>
      <c r="AC117" s="1029"/>
      <c r="AD117" s="1029"/>
      <c r="AE117" s="1030"/>
      <c r="AF117" s="1031">
        <v>1968795</v>
      </c>
      <c r="AG117" s="1029"/>
      <c r="AH117" s="1029"/>
      <c r="AI117" s="1029"/>
      <c r="AJ117" s="1030"/>
      <c r="AK117" s="1031">
        <v>1866972</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439</v>
      </c>
      <c r="BR117" s="972"/>
      <c r="BS117" s="972"/>
      <c r="BT117" s="972"/>
      <c r="BU117" s="972"/>
      <c r="BV117" s="972" t="s">
        <v>439</v>
      </c>
      <c r="BW117" s="972"/>
      <c r="BX117" s="972"/>
      <c r="BY117" s="972"/>
      <c r="BZ117" s="972"/>
      <c r="CA117" s="972" t="s">
        <v>439</v>
      </c>
      <c r="CB117" s="972"/>
      <c r="CC117" s="972"/>
      <c r="CD117" s="972"/>
      <c r="CE117" s="972"/>
      <c r="CF117" s="966" t="s">
        <v>439</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444</v>
      </c>
      <c r="DM117" s="1011"/>
      <c r="DN117" s="1011"/>
      <c r="DO117" s="1011"/>
      <c r="DP117" s="1012"/>
      <c r="DQ117" s="1013" t="s">
        <v>439</v>
      </c>
      <c r="DR117" s="1011"/>
      <c r="DS117" s="1011"/>
      <c r="DT117" s="1011"/>
      <c r="DU117" s="1012"/>
      <c r="DV117" s="1014" t="s">
        <v>439</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301</v>
      </c>
      <c r="AG118" s="937"/>
      <c r="AH118" s="937"/>
      <c r="AI118" s="937"/>
      <c r="AJ118" s="938"/>
      <c r="AK118" s="936" t="s">
        <v>300</v>
      </c>
      <c r="AL118" s="937"/>
      <c r="AM118" s="937"/>
      <c r="AN118" s="937"/>
      <c r="AO118" s="938"/>
      <c r="AP118" s="1023" t="s">
        <v>431</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439</v>
      </c>
      <c r="BR118" s="1050"/>
      <c r="BS118" s="1050"/>
      <c r="BT118" s="1050"/>
      <c r="BU118" s="1050"/>
      <c r="BV118" s="1050" t="s">
        <v>128</v>
      </c>
      <c r="BW118" s="1050"/>
      <c r="BX118" s="1050"/>
      <c r="BY118" s="1050"/>
      <c r="BZ118" s="1050"/>
      <c r="CA118" s="1050" t="s">
        <v>449</v>
      </c>
      <c r="CB118" s="1050"/>
      <c r="CC118" s="1050"/>
      <c r="CD118" s="1050"/>
      <c r="CE118" s="1050"/>
      <c r="CF118" s="966" t="s">
        <v>444</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439</v>
      </c>
      <c r="DH118" s="1011"/>
      <c r="DI118" s="1011"/>
      <c r="DJ118" s="1011"/>
      <c r="DK118" s="1012"/>
      <c r="DL118" s="1013" t="s">
        <v>449</v>
      </c>
      <c r="DM118" s="1011"/>
      <c r="DN118" s="1011"/>
      <c r="DO118" s="1011"/>
      <c r="DP118" s="1012"/>
      <c r="DQ118" s="1013" t="s">
        <v>438</v>
      </c>
      <c r="DR118" s="1011"/>
      <c r="DS118" s="1011"/>
      <c r="DT118" s="1011"/>
      <c r="DU118" s="1012"/>
      <c r="DV118" s="1014" t="s">
        <v>444</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128</v>
      </c>
      <c r="AG119" s="944"/>
      <c r="AH119" s="944"/>
      <c r="AI119" s="944"/>
      <c r="AJ119" s="945"/>
      <c r="AK119" s="946" t="s">
        <v>439</v>
      </c>
      <c r="AL119" s="944"/>
      <c r="AM119" s="944"/>
      <c r="AN119" s="944"/>
      <c r="AO119" s="945"/>
      <c r="AP119" s="947" t="s">
        <v>128</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468</v>
      </c>
      <c r="BP119" s="1058"/>
      <c r="BQ119" s="1049">
        <v>22475774</v>
      </c>
      <c r="BR119" s="1050"/>
      <c r="BS119" s="1050"/>
      <c r="BT119" s="1050"/>
      <c r="BU119" s="1050"/>
      <c r="BV119" s="1050">
        <v>21870001</v>
      </c>
      <c r="BW119" s="1050"/>
      <c r="BX119" s="1050"/>
      <c r="BY119" s="1050"/>
      <c r="BZ119" s="1050"/>
      <c r="CA119" s="1050">
        <v>22102851</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444</v>
      </c>
      <c r="DH119" s="1036"/>
      <c r="DI119" s="1036"/>
      <c r="DJ119" s="1036"/>
      <c r="DK119" s="1037"/>
      <c r="DL119" s="1035" t="s">
        <v>449</v>
      </c>
      <c r="DM119" s="1036"/>
      <c r="DN119" s="1036"/>
      <c r="DO119" s="1036"/>
      <c r="DP119" s="1037"/>
      <c r="DQ119" s="1035" t="s">
        <v>439</v>
      </c>
      <c r="DR119" s="1036"/>
      <c r="DS119" s="1036"/>
      <c r="DT119" s="1036"/>
      <c r="DU119" s="1037"/>
      <c r="DV119" s="1038" t="s">
        <v>449</v>
      </c>
      <c r="DW119" s="1039"/>
      <c r="DX119" s="1039"/>
      <c r="DY119" s="1039"/>
      <c r="DZ119" s="1040"/>
    </row>
    <row r="120" spans="1:130" s="246" customFormat="1" ht="26.25" customHeight="1" x14ac:dyDescent="0.15">
      <c r="A120" s="1111"/>
      <c r="B120" s="998"/>
      <c r="C120" s="968" t="s">
        <v>443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439</v>
      </c>
      <c r="AB120" s="1011"/>
      <c r="AC120" s="1011"/>
      <c r="AD120" s="1011"/>
      <c r="AE120" s="1012"/>
      <c r="AF120" s="1013" t="s">
        <v>439</v>
      </c>
      <c r="AG120" s="1011"/>
      <c r="AH120" s="1011"/>
      <c r="AI120" s="1011"/>
      <c r="AJ120" s="1012"/>
      <c r="AK120" s="1013" t="s">
        <v>439</v>
      </c>
      <c r="AL120" s="1011"/>
      <c r="AM120" s="1011"/>
      <c r="AN120" s="1011"/>
      <c r="AO120" s="1012"/>
      <c r="AP120" s="1014" t="s">
        <v>439</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4736553</v>
      </c>
      <c r="BR120" s="979"/>
      <c r="BS120" s="979"/>
      <c r="BT120" s="979"/>
      <c r="BU120" s="979"/>
      <c r="BV120" s="979">
        <v>4645196</v>
      </c>
      <c r="BW120" s="979"/>
      <c r="BX120" s="979"/>
      <c r="BY120" s="979"/>
      <c r="BZ120" s="979"/>
      <c r="CA120" s="979">
        <v>4799783</v>
      </c>
      <c r="CB120" s="979"/>
      <c r="CC120" s="979"/>
      <c r="CD120" s="979"/>
      <c r="CE120" s="979"/>
      <c r="CF120" s="993">
        <v>54.9</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2842169</v>
      </c>
      <c r="DH120" s="979"/>
      <c r="DI120" s="979"/>
      <c r="DJ120" s="979"/>
      <c r="DK120" s="979"/>
      <c r="DL120" s="979">
        <v>2412422</v>
      </c>
      <c r="DM120" s="979"/>
      <c r="DN120" s="979"/>
      <c r="DO120" s="979"/>
      <c r="DP120" s="979"/>
      <c r="DQ120" s="979">
        <v>2191249</v>
      </c>
      <c r="DR120" s="979"/>
      <c r="DS120" s="979"/>
      <c r="DT120" s="979"/>
      <c r="DU120" s="979"/>
      <c r="DV120" s="980">
        <v>25</v>
      </c>
      <c r="DW120" s="980"/>
      <c r="DX120" s="980"/>
      <c r="DY120" s="980"/>
      <c r="DZ120" s="981"/>
    </row>
    <row r="121" spans="1:130" s="246" customFormat="1" ht="26.25" customHeight="1" x14ac:dyDescent="0.15">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439</v>
      </c>
      <c r="AG121" s="1011"/>
      <c r="AH121" s="1011"/>
      <c r="AI121" s="1011"/>
      <c r="AJ121" s="1012"/>
      <c r="AK121" s="1013" t="s">
        <v>439</v>
      </c>
      <c r="AL121" s="1011"/>
      <c r="AM121" s="1011"/>
      <c r="AN121" s="1011"/>
      <c r="AO121" s="1012"/>
      <c r="AP121" s="1014" t="s">
        <v>439</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2334669</v>
      </c>
      <c r="BR121" s="972"/>
      <c r="BS121" s="972"/>
      <c r="BT121" s="972"/>
      <c r="BU121" s="972"/>
      <c r="BV121" s="972">
        <v>1346546</v>
      </c>
      <c r="BW121" s="972"/>
      <c r="BX121" s="972"/>
      <c r="BY121" s="972"/>
      <c r="BZ121" s="972"/>
      <c r="CA121" s="972">
        <v>1762099</v>
      </c>
      <c r="CB121" s="972"/>
      <c r="CC121" s="972"/>
      <c r="CD121" s="972"/>
      <c r="CE121" s="972"/>
      <c r="CF121" s="966">
        <v>20.100000000000001</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156986</v>
      </c>
      <c r="DH121" s="972"/>
      <c r="DI121" s="972"/>
      <c r="DJ121" s="972"/>
      <c r="DK121" s="972"/>
      <c r="DL121" s="972">
        <v>149890</v>
      </c>
      <c r="DM121" s="972"/>
      <c r="DN121" s="972"/>
      <c r="DO121" s="972"/>
      <c r="DP121" s="972"/>
      <c r="DQ121" s="972">
        <v>142643</v>
      </c>
      <c r="DR121" s="972"/>
      <c r="DS121" s="972"/>
      <c r="DT121" s="972"/>
      <c r="DU121" s="972"/>
      <c r="DV121" s="973">
        <v>1.6</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449</v>
      </c>
      <c r="AG122" s="1011"/>
      <c r="AH122" s="1011"/>
      <c r="AI122" s="1011"/>
      <c r="AJ122" s="1012"/>
      <c r="AK122" s="1013" t="s">
        <v>439</v>
      </c>
      <c r="AL122" s="1011"/>
      <c r="AM122" s="1011"/>
      <c r="AN122" s="1011"/>
      <c r="AO122" s="1012"/>
      <c r="AP122" s="1014" t="s">
        <v>439</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14852274</v>
      </c>
      <c r="BR122" s="1050"/>
      <c r="BS122" s="1050"/>
      <c r="BT122" s="1050"/>
      <c r="BU122" s="1050"/>
      <c r="BV122" s="1050">
        <v>15074762</v>
      </c>
      <c r="BW122" s="1050"/>
      <c r="BX122" s="1050"/>
      <c r="BY122" s="1050"/>
      <c r="BZ122" s="1050"/>
      <c r="CA122" s="1050">
        <v>14654437</v>
      </c>
      <c r="CB122" s="1050"/>
      <c r="CC122" s="1050"/>
      <c r="CD122" s="1050"/>
      <c r="CE122" s="1050"/>
      <c r="CF122" s="1070">
        <v>167.5</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33844</v>
      </c>
      <c r="DH122" s="972"/>
      <c r="DI122" s="972"/>
      <c r="DJ122" s="972"/>
      <c r="DK122" s="972"/>
      <c r="DL122" s="972">
        <v>46077</v>
      </c>
      <c r="DM122" s="972"/>
      <c r="DN122" s="972"/>
      <c r="DO122" s="972"/>
      <c r="DP122" s="972"/>
      <c r="DQ122" s="972">
        <v>52974</v>
      </c>
      <c r="DR122" s="972"/>
      <c r="DS122" s="972"/>
      <c r="DT122" s="972"/>
      <c r="DU122" s="972"/>
      <c r="DV122" s="973">
        <v>0.6</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439</v>
      </c>
      <c r="AB123" s="1011"/>
      <c r="AC123" s="1011"/>
      <c r="AD123" s="1011"/>
      <c r="AE123" s="1012"/>
      <c r="AF123" s="1013" t="s">
        <v>439</v>
      </c>
      <c r="AG123" s="1011"/>
      <c r="AH123" s="1011"/>
      <c r="AI123" s="1011"/>
      <c r="AJ123" s="1012"/>
      <c r="AK123" s="1013" t="s">
        <v>439</v>
      </c>
      <c r="AL123" s="1011"/>
      <c r="AM123" s="1011"/>
      <c r="AN123" s="1011"/>
      <c r="AO123" s="1012"/>
      <c r="AP123" s="1014" t="s">
        <v>439</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479</v>
      </c>
      <c r="BP123" s="1058"/>
      <c r="BQ123" s="1117">
        <v>21923496</v>
      </c>
      <c r="BR123" s="1118"/>
      <c r="BS123" s="1118"/>
      <c r="BT123" s="1118"/>
      <c r="BU123" s="1118"/>
      <c r="BV123" s="1118">
        <v>21066504</v>
      </c>
      <c r="BW123" s="1118"/>
      <c r="BX123" s="1118"/>
      <c r="BY123" s="1118"/>
      <c r="BZ123" s="1118"/>
      <c r="CA123" s="1118">
        <v>21216319</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v>32883</v>
      </c>
      <c r="DH123" s="1011"/>
      <c r="DI123" s="1011"/>
      <c r="DJ123" s="1011"/>
      <c r="DK123" s="1012"/>
      <c r="DL123" s="1013">
        <v>36845</v>
      </c>
      <c r="DM123" s="1011"/>
      <c r="DN123" s="1011"/>
      <c r="DO123" s="1011"/>
      <c r="DP123" s="1012"/>
      <c r="DQ123" s="1013">
        <v>38660</v>
      </c>
      <c r="DR123" s="1011"/>
      <c r="DS123" s="1011"/>
      <c r="DT123" s="1011"/>
      <c r="DU123" s="1012"/>
      <c r="DV123" s="1014">
        <v>0.4</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439</v>
      </c>
      <c r="AG124" s="1011"/>
      <c r="AH124" s="1011"/>
      <c r="AI124" s="1011"/>
      <c r="AJ124" s="1012"/>
      <c r="AK124" s="1013" t="s">
        <v>128</v>
      </c>
      <c r="AL124" s="1011"/>
      <c r="AM124" s="1011"/>
      <c r="AN124" s="1011"/>
      <c r="AO124" s="1012"/>
      <c r="AP124" s="1014" t="s">
        <v>444</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6.3</v>
      </c>
      <c r="BR124" s="1080"/>
      <c r="BS124" s="1080"/>
      <c r="BT124" s="1080"/>
      <c r="BU124" s="1080"/>
      <c r="BV124" s="1080">
        <v>9.1999999999999993</v>
      </c>
      <c r="BW124" s="1080"/>
      <c r="BX124" s="1080"/>
      <c r="BY124" s="1080"/>
      <c r="BZ124" s="1080"/>
      <c r="CA124" s="1080">
        <v>10.1</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v>4716</v>
      </c>
      <c r="DH124" s="1036"/>
      <c r="DI124" s="1036"/>
      <c r="DJ124" s="1036"/>
      <c r="DK124" s="1037"/>
      <c r="DL124" s="1035">
        <v>5227</v>
      </c>
      <c r="DM124" s="1036"/>
      <c r="DN124" s="1036"/>
      <c r="DO124" s="1036"/>
      <c r="DP124" s="1037"/>
      <c r="DQ124" s="1035">
        <v>4767</v>
      </c>
      <c r="DR124" s="1036"/>
      <c r="DS124" s="1036"/>
      <c r="DT124" s="1036"/>
      <c r="DU124" s="1037"/>
      <c r="DV124" s="1038">
        <v>0.1</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439</v>
      </c>
      <c r="AB125" s="1011"/>
      <c r="AC125" s="1011"/>
      <c r="AD125" s="1011"/>
      <c r="AE125" s="1012"/>
      <c r="AF125" s="1013" t="s">
        <v>439</v>
      </c>
      <c r="AG125" s="1011"/>
      <c r="AH125" s="1011"/>
      <c r="AI125" s="1011"/>
      <c r="AJ125" s="1012"/>
      <c r="AK125" s="1013" t="s">
        <v>439</v>
      </c>
      <c r="AL125" s="1011"/>
      <c r="AM125" s="1011"/>
      <c r="AN125" s="1011"/>
      <c r="AO125" s="1012"/>
      <c r="AP125" s="1014" t="s">
        <v>453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439</v>
      </c>
      <c r="DH125" s="979"/>
      <c r="DI125" s="979"/>
      <c r="DJ125" s="979"/>
      <c r="DK125" s="979"/>
      <c r="DL125" s="979" t="s">
        <v>439</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38677</v>
      </c>
      <c r="AB126" s="1011"/>
      <c r="AC126" s="1011"/>
      <c r="AD126" s="1011"/>
      <c r="AE126" s="1012"/>
      <c r="AF126" s="1013">
        <v>38677</v>
      </c>
      <c r="AG126" s="1011"/>
      <c r="AH126" s="1011"/>
      <c r="AI126" s="1011"/>
      <c r="AJ126" s="1012"/>
      <c r="AK126" s="1013">
        <v>38677</v>
      </c>
      <c r="AL126" s="1011"/>
      <c r="AM126" s="1011"/>
      <c r="AN126" s="1011"/>
      <c r="AO126" s="1012"/>
      <c r="AP126" s="1014">
        <v>0.4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439</v>
      </c>
      <c r="DM126" s="972"/>
      <c r="DN126" s="972"/>
      <c r="DO126" s="972"/>
      <c r="DP126" s="972"/>
      <c r="DQ126" s="972" t="s">
        <v>439</v>
      </c>
      <c r="DR126" s="972"/>
      <c r="DS126" s="972"/>
      <c r="DT126" s="972"/>
      <c r="DU126" s="972"/>
      <c r="DV126" s="973" t="s">
        <v>437</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11913</v>
      </c>
      <c r="AB127" s="1011"/>
      <c r="AC127" s="1011"/>
      <c r="AD127" s="1011"/>
      <c r="AE127" s="1012"/>
      <c r="AF127" s="1013">
        <v>10237</v>
      </c>
      <c r="AG127" s="1011"/>
      <c r="AH127" s="1011"/>
      <c r="AI127" s="1011"/>
      <c r="AJ127" s="1012"/>
      <c r="AK127" s="1013">
        <v>6412</v>
      </c>
      <c r="AL127" s="1011"/>
      <c r="AM127" s="1011"/>
      <c r="AN127" s="1011"/>
      <c r="AO127" s="1012"/>
      <c r="AP127" s="1014">
        <v>0.1</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439</v>
      </c>
      <c r="DH127" s="972"/>
      <c r="DI127" s="972"/>
      <c r="DJ127" s="972"/>
      <c r="DK127" s="972"/>
      <c r="DL127" s="972" t="s">
        <v>439</v>
      </c>
      <c r="DM127" s="972"/>
      <c r="DN127" s="972"/>
      <c r="DO127" s="972"/>
      <c r="DP127" s="972"/>
      <c r="DQ127" s="972" t="s">
        <v>453</v>
      </c>
      <c r="DR127" s="972"/>
      <c r="DS127" s="972"/>
      <c r="DT127" s="972"/>
      <c r="DU127" s="972"/>
      <c r="DV127" s="973" t="s">
        <v>439</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391792</v>
      </c>
      <c r="AB128" s="1100"/>
      <c r="AC128" s="1100"/>
      <c r="AD128" s="1100"/>
      <c r="AE128" s="1101"/>
      <c r="AF128" s="1102">
        <v>353150</v>
      </c>
      <c r="AG128" s="1100"/>
      <c r="AH128" s="1100"/>
      <c r="AI128" s="1100"/>
      <c r="AJ128" s="1101"/>
      <c r="AK128" s="1102">
        <v>374745</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453</v>
      </c>
      <c r="BG128" s="1107"/>
      <c r="BH128" s="1107"/>
      <c r="BI128" s="1107"/>
      <c r="BJ128" s="1107"/>
      <c r="BK128" s="1107"/>
      <c r="BL128" s="1108"/>
      <c r="BM128" s="1106">
        <v>13.33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496</v>
      </c>
      <c r="DH128" s="1092"/>
      <c r="DI128" s="1092"/>
      <c r="DJ128" s="1092"/>
      <c r="DK128" s="1092"/>
      <c r="DL128" s="1092" t="s">
        <v>438</v>
      </c>
      <c r="DM128" s="1092"/>
      <c r="DN128" s="1092"/>
      <c r="DO128" s="1092"/>
      <c r="DP128" s="1092"/>
      <c r="DQ128" s="1092" t="s">
        <v>438</v>
      </c>
      <c r="DR128" s="1092"/>
      <c r="DS128" s="1092"/>
      <c r="DT128" s="1092"/>
      <c r="DU128" s="1092"/>
      <c r="DV128" s="1093" t="s">
        <v>438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9985367</v>
      </c>
      <c r="AB129" s="1011"/>
      <c r="AC129" s="1011"/>
      <c r="AD129" s="1011"/>
      <c r="AE129" s="1012"/>
      <c r="AF129" s="1013">
        <v>10022491</v>
      </c>
      <c r="AG129" s="1011"/>
      <c r="AH129" s="1011"/>
      <c r="AI129" s="1011"/>
      <c r="AJ129" s="1012"/>
      <c r="AK129" s="1013">
        <v>10042774</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499</v>
      </c>
      <c r="BG129" s="1121"/>
      <c r="BH129" s="1121"/>
      <c r="BI129" s="1121"/>
      <c r="BJ129" s="1121"/>
      <c r="BK129" s="1121"/>
      <c r="BL129" s="1122"/>
      <c r="BM129" s="1120">
        <v>18.329999999999998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1249228</v>
      </c>
      <c r="AB130" s="1011"/>
      <c r="AC130" s="1011"/>
      <c r="AD130" s="1011"/>
      <c r="AE130" s="1012"/>
      <c r="AF130" s="1013">
        <v>1293689</v>
      </c>
      <c r="AG130" s="1011"/>
      <c r="AH130" s="1011"/>
      <c r="AI130" s="1011"/>
      <c r="AJ130" s="1012"/>
      <c r="AK130" s="1013">
        <v>1293997</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3.5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8736139</v>
      </c>
      <c r="AB131" s="1036"/>
      <c r="AC131" s="1036"/>
      <c r="AD131" s="1036"/>
      <c r="AE131" s="1037"/>
      <c r="AF131" s="1035">
        <v>8728802</v>
      </c>
      <c r="AG131" s="1036"/>
      <c r="AH131" s="1036"/>
      <c r="AI131" s="1036"/>
      <c r="AJ131" s="1037"/>
      <c r="AK131" s="1035">
        <v>8748777</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v>10.1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4.7214400740000002</v>
      </c>
      <c r="AB132" s="1152"/>
      <c r="AC132" s="1152"/>
      <c r="AD132" s="1152"/>
      <c r="AE132" s="1153"/>
      <c r="AF132" s="1154">
        <v>3.6884274600000002</v>
      </c>
      <c r="AG132" s="1152"/>
      <c r="AH132" s="1152"/>
      <c r="AI132" s="1152"/>
      <c r="AJ132" s="1153"/>
      <c r="AK132" s="1154">
        <v>2.2658030349999998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5.4</v>
      </c>
      <c r="AB133" s="1135"/>
      <c r="AC133" s="1135"/>
      <c r="AD133" s="1135"/>
      <c r="AE133" s="1136"/>
      <c r="AF133" s="1134">
        <v>4.4000000000000004</v>
      </c>
      <c r="AG133" s="1135"/>
      <c r="AH133" s="1135"/>
      <c r="AI133" s="1135"/>
      <c r="AJ133" s="1136"/>
      <c r="AK133" s="1134">
        <v>3.5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8N13o6VuMGCLyG+PxWGA+qIDfJm6Vi4XtDE+APdwq8qGW1OQMzToPEiyI79tvo6N3foXu+P0CZfW0pYQQ5kpg==" saltValue="MwzeolHS2FseOXNv/bvz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5/8KL3sRkwqdgk6B7MqD+uKB2f2nMvhgyumJUb3r1VlctJ/27cQoF69qCJgXicHZh+JsFtvlkMlnovVLqTNmA==" saltValue="1OMT2LZ2HIqbkw616AIm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D14" sqref="BD1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NzyK2AIlr7TKrlQOhWPTOCJa292rTXSSe+9bxgP1TzfAfyPszqpdTKVejphuiUArCrjAova8whMP2agYB+VA==" saltValue="2wPy0I79p7BOBKN9VPoy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D14" sqref="BD1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3372135</v>
      </c>
      <c r="AP9" s="312">
        <v>91035</v>
      </c>
      <c r="AQ9" s="313">
        <v>84679</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121013</v>
      </c>
      <c r="AP10" s="315">
        <v>3267</v>
      </c>
      <c r="AQ10" s="316">
        <v>6771</v>
      </c>
      <c r="AR10" s="317">
        <v>-51.8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1918</v>
      </c>
      <c r="AP11" s="315">
        <v>52</v>
      </c>
      <c r="AQ11" s="316">
        <v>10249</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t="s">
        <v>520</v>
      </c>
      <c r="AP12" s="315" t="s">
        <v>520</v>
      </c>
      <c r="AQ12" s="316">
        <v>835</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174493</v>
      </c>
      <c r="AP14" s="315">
        <v>4711</v>
      </c>
      <c r="AQ14" s="316">
        <v>4010</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117662</v>
      </c>
      <c r="AP15" s="315">
        <v>3176</v>
      </c>
      <c r="AQ15" s="316">
        <v>1615</v>
      </c>
      <c r="AR15" s="317">
        <v>96.7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-120414</v>
      </c>
      <c r="AP16" s="315">
        <v>-3251</v>
      </c>
      <c r="AQ16" s="316">
        <v>-7253</v>
      </c>
      <c r="AR16" s="317">
        <v>-55.2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3666807</v>
      </c>
      <c r="AP17" s="315">
        <v>98991</v>
      </c>
      <c r="AQ17" s="316">
        <v>100906</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11.55</v>
      </c>
      <c r="AP21" s="328">
        <v>9.2799999999999994</v>
      </c>
      <c r="AQ21" s="329">
        <v>2.27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103.2</v>
      </c>
      <c r="AP22" s="333">
        <v>97.5</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1591205</v>
      </c>
      <c r="AP32" s="342">
        <v>42957</v>
      </c>
      <c r="AQ32" s="343">
        <v>59453</v>
      </c>
      <c r="AR32" s="344">
        <v>-27.7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t="s">
        <v>520</v>
      </c>
      <c r="AP34" s="342" t="s">
        <v>520</v>
      </c>
      <c r="AQ34" s="343">
        <v>7</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230671</v>
      </c>
      <c r="AP35" s="342">
        <v>6227</v>
      </c>
      <c r="AQ35" s="343">
        <v>15919</v>
      </c>
      <c r="AR35" s="344">
        <v>-60.9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t="s">
        <v>520</v>
      </c>
      <c r="AP36" s="342" t="s">
        <v>520</v>
      </c>
      <c r="AQ36" s="343">
        <v>2366</v>
      </c>
      <c r="AR36" s="344" t="s">
        <v>520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45089</v>
      </c>
      <c r="AP37" s="342">
        <v>1217</v>
      </c>
      <c r="AQ37" s="343">
        <v>377</v>
      </c>
      <c r="AR37" s="344">
        <v>222.8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v>7</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-374745</v>
      </c>
      <c r="AP39" s="342">
        <v>-10117</v>
      </c>
      <c r="AQ39" s="343">
        <v>-5971</v>
      </c>
      <c r="AR39" s="344">
        <v>69.400000000000006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-1293997</v>
      </c>
      <c r="AP40" s="342">
        <v>-34933</v>
      </c>
      <c r="AQ40" s="343">
        <v>-50395</v>
      </c>
      <c r="AR40" s="344">
        <v>-30.7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198230</v>
      </c>
      <c r="AP41" s="342">
        <v>5351</v>
      </c>
      <c r="AQ41" s="343">
        <v>21757</v>
      </c>
      <c r="AR41" s="344">
        <v>-75.400000000000006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2131130</v>
      </c>
      <c r="AN51" s="364">
        <v>55438</v>
      </c>
      <c r="AO51" s="365">
        <v>-49.3</v>
      </c>
      <c r="AP51" s="366">
        <v>57697</v>
      </c>
      <c r="AQ51" s="367">
        <v>-28</v>
      </c>
      <c r="AR51" s="368">
        <v>-21.3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1499920</v>
      </c>
      <c r="AN52" s="372">
        <v>39018</v>
      </c>
      <c r="AO52" s="373">
        <v>-35.200000000000003</v>
      </c>
      <c r="AP52" s="374">
        <v>26743</v>
      </c>
      <c r="AQ52" s="375">
        <v>-30.4</v>
      </c>
      <c r="AR52" s="376">
        <v>-4.8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1982882</v>
      </c>
      <c r="AN53" s="364">
        <v>52106</v>
      </c>
      <c r="AO53" s="365">
        <v>-6</v>
      </c>
      <c r="AP53" s="366">
        <v>63727</v>
      </c>
      <c r="AQ53" s="367">
        <v>10.5</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1692148</v>
      </c>
      <c r="AN54" s="372">
        <v>44466</v>
      </c>
      <c r="AO54" s="373">
        <v>14</v>
      </c>
      <c r="AP54" s="374">
        <v>34577</v>
      </c>
      <c r="AQ54" s="375">
        <v>29.3</v>
      </c>
      <c r="AR54" s="376">
        <v>-15.3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2068448</v>
      </c>
      <c r="AN55" s="364">
        <v>54818</v>
      </c>
      <c r="AO55" s="365">
        <v>5.2</v>
      </c>
      <c r="AP55" s="366">
        <v>66954</v>
      </c>
      <c r="AQ55" s="367">
        <v>5.0999999999999996</v>
      </c>
      <c r="AR55" s="368">
        <v>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1657094</v>
      </c>
      <c r="AN56" s="372">
        <v>43916</v>
      </c>
      <c r="AO56" s="373">
        <v>-1.2</v>
      </c>
      <c r="AP56" s="374">
        <v>37305</v>
      </c>
      <c r="AQ56" s="375">
        <v>7.9</v>
      </c>
      <c r="AR56" s="376">
        <v>-9.1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2057922</v>
      </c>
      <c r="AN57" s="364">
        <v>54863</v>
      </c>
      <c r="AO57" s="365">
        <v>0.1</v>
      </c>
      <c r="AP57" s="366">
        <v>72656</v>
      </c>
      <c r="AQ57" s="367">
        <v>8.5</v>
      </c>
      <c r="AR57" s="368">
        <v>-8.4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1899974</v>
      </c>
      <c r="AN58" s="372">
        <v>50652</v>
      </c>
      <c r="AO58" s="373">
        <v>15.3</v>
      </c>
      <c r="AP58" s="374">
        <v>36448</v>
      </c>
      <c r="AQ58" s="375">
        <v>-2.2999999999999998</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2996543</v>
      </c>
      <c r="AN59" s="364">
        <v>80896</v>
      </c>
      <c r="AO59" s="365">
        <v>47.5</v>
      </c>
      <c r="AP59" s="366">
        <v>65080</v>
      </c>
      <c r="AQ59" s="367">
        <v>-10.4</v>
      </c>
      <c r="AR59" s="368">
        <v>57.9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2595603</v>
      </c>
      <c r="AN60" s="372">
        <v>70072</v>
      </c>
      <c r="AO60" s="373">
        <v>38.299999999999997</v>
      </c>
      <c r="AP60" s="374">
        <v>38201</v>
      </c>
      <c r="AQ60" s="375">
        <v>4.8</v>
      </c>
      <c r="AR60" s="376">
        <v>33.5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2247385</v>
      </c>
      <c r="AN61" s="379">
        <v>59624</v>
      </c>
      <c r="AO61" s="380">
        <v>-0.5</v>
      </c>
      <c r="AP61" s="381">
        <v>65223</v>
      </c>
      <c r="AQ61" s="382">
        <v>-2.9</v>
      </c>
      <c r="AR61" s="368">
        <v>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1868948</v>
      </c>
      <c r="AN62" s="372">
        <v>49625</v>
      </c>
      <c r="AO62" s="373">
        <v>6.2</v>
      </c>
      <c r="AP62" s="374">
        <v>34655</v>
      </c>
      <c r="AQ62" s="375">
        <v>1.9</v>
      </c>
      <c r="AR62" s="376">
        <v>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tcA4TUR39leduXaMM6BGG84zZ5OsmvOZNkUKvGPDaK9OZjI6rlNcBMmderkW++4liI8HDuvt7YQaFsAZFm/VQ==" saltValue="arwDwo3o4ZLXsm5A/oNr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sAGTUfzKae7P9Ws6wYdcJNN3b0QE+kyMejPhV8gmY4gZ8uAH6ypubtfyH4FFnIk+rdTiDl/P0R0hV/X6P7Qw==" saltValue="qttBlnjhRfbVxVi1f8pX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8VgU3oQKtdQqFK4RaI+PpAH5FpjZUOL+ycHIvE6TEsCU+jMxkPnqwulkAWAKAFKUHOXMvu1TNw6LGXgKT01Uw==" saltValue="uFbfw/T4EOiOuaipdQ9h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D14" sqref="BD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14.48</v>
      </c>
      <c r="G47" s="12">
        <v>22.31</v>
      </c>
      <c r="H47" s="12">
        <v>29.22</v>
      </c>
      <c r="I47" s="12">
        <v>28.39</v>
      </c>
      <c r="J47" s="13">
        <v>30.95</v>
      </c>
    </row>
    <row r="48" spans="2:10" ht="57.75" customHeight="1" x14ac:dyDescent="0.15">
      <c r="B48" s="14"/>
      <c r="C48" s="1196" t="s">
        <v>4</v>
      </c>
      <c r="D48" s="1196"/>
      <c r="E48" s="1197"/>
      <c r="F48" s="15">
        <v>9.73</v>
      </c>
      <c r="G48" s="16">
        <v>8.73</v>
      </c>
      <c r="H48" s="16">
        <v>8.73</v>
      </c>
      <c r="I48" s="16">
        <v>8.57</v>
      </c>
      <c r="J48" s="17">
        <v>8.19</v>
      </c>
    </row>
    <row r="49" spans="2:10" ht="57.75" customHeight="1" thickBot="1" x14ac:dyDescent="0.2">
      <c r="B49" s="18"/>
      <c r="C49" s="1198" t="s">
        <v>5</v>
      </c>
      <c r="D49" s="1198"/>
      <c r="E49" s="1199"/>
      <c r="F49" s="19">
        <v>2.2599999999999998</v>
      </c>
      <c r="G49" s="20">
        <v>1.92</v>
      </c>
      <c r="H49" s="20">
        <v>0.78</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lk9/wxpgmX6QaPPuNpqmNmWdH7xhi3v4vQPhMnf3udSs730i/8VzJqyJfxWYd1e8A4YNw/H9UHhk0FWhWwWSw==" saltValue="aNlerU9eG6rDXiYE9Z3S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2020-03-06T09:19:15Z</cp:lastPrinted>
  <dcterms:created xsi:type="dcterms:W3CDTF">2020-02-10T04:11:52Z</dcterms:created>
  <dcterms:modified xsi:type="dcterms:W3CDTF">2020-03-09T07:22:07Z</dcterms:modified>
  <cp:category/>
</cp:coreProperties>
</file>